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9170" windowHeight="6150" tabRatio="457" activeTab="0"/>
  </bookViews>
  <sheets>
    <sheet name="結果" sheetId="1" r:id="rId1"/>
  </sheets>
  <definedNames>
    <definedName name="_xlnm.Print_Area" localSheetId="0">'結果'!$A$1:$AJ$510</definedName>
  </definedNames>
  <calcPr fullCalcOnLoad="1"/>
</workbook>
</file>

<file path=xl/sharedStrings.xml><?xml version="1.0" encoding="utf-8"?>
<sst xmlns="http://schemas.openxmlformats.org/spreadsheetml/2006/main" count="1532" uniqueCount="545">
  <si>
    <t>A1</t>
  </si>
  <si>
    <t>B2</t>
  </si>
  <si>
    <t>B1</t>
  </si>
  <si>
    <t>C1</t>
  </si>
  <si>
    <t>乗松徹</t>
  </si>
  <si>
    <t>野田綾</t>
  </si>
  <si>
    <t>橋本篤始</t>
  </si>
  <si>
    <t>山本憲矢</t>
  </si>
  <si>
    <t>高知県庁ｸﾗﾌﾞ</t>
  </si>
  <si>
    <t>西村志穂</t>
  </si>
  <si>
    <t>四国中央</t>
  </si>
  <si>
    <t>大森祐子</t>
  </si>
  <si>
    <t>土竜</t>
  </si>
  <si>
    <t>窪田誠也</t>
  </si>
  <si>
    <t>Team ﾙﾊﾟﾝ</t>
  </si>
  <si>
    <t>鍋田陽二</t>
  </si>
  <si>
    <t>丸山雪子</t>
  </si>
  <si>
    <t>Bigin's</t>
  </si>
  <si>
    <t>新居浜</t>
  </si>
  <si>
    <t>真鍋勝行</t>
  </si>
  <si>
    <t>四国中央</t>
  </si>
  <si>
    <t>大洲ｸﾗﾌﾞ</t>
  </si>
  <si>
    <t>藤田玲奈</t>
  </si>
  <si>
    <t>４部Ａ</t>
  </si>
  <si>
    <t>４部Ｆ</t>
  </si>
  <si>
    <t>club BB</t>
  </si>
  <si>
    <t>鎌倉秀行</t>
  </si>
  <si>
    <t>鎌倉奈緒美</t>
  </si>
  <si>
    <t>石村雅俊</t>
  </si>
  <si>
    <t>岡田和夫</t>
  </si>
  <si>
    <t>京都</t>
  </si>
  <si>
    <t>黒瀬雅彦</t>
  </si>
  <si>
    <t>上野久美</t>
  </si>
  <si>
    <t>山内道夫</t>
  </si>
  <si>
    <t>秦由美子</t>
  </si>
  <si>
    <t>稗田克則</t>
  </si>
  <si>
    <t>大條早苗</t>
  </si>
  <si>
    <t>金子ｸﾗﾌﾞ</t>
  </si>
  <si>
    <t>中萩ｸﾗﾌﾞ</t>
  </si>
  <si>
    <t>大久保宏茂</t>
  </si>
  <si>
    <t>田所直哉</t>
  </si>
  <si>
    <t>近藤みゆき</t>
  </si>
  <si>
    <t>越智政仁</t>
  </si>
  <si>
    <t>星田樹菜</t>
  </si>
  <si>
    <t>河村拓哉</t>
  </si>
  <si>
    <t>堀井浩</t>
  </si>
  <si>
    <r>
      <t>初心者  決勝</t>
    </r>
    <r>
      <rPr>
        <sz val="12"/>
        <color indexed="8"/>
        <rFont val="HG丸ｺﾞｼｯｸM-PRO"/>
        <family val="3"/>
      </rPr>
      <t>　（各ブロック2位あがり）</t>
    </r>
  </si>
  <si>
    <t>石川雪菜</t>
  </si>
  <si>
    <t>保子尚毅</t>
  </si>
  <si>
    <t>岡田健</t>
  </si>
  <si>
    <t>近藤すみ代</t>
  </si>
  <si>
    <t>石川豪城</t>
  </si>
  <si>
    <t>石川美香</t>
  </si>
  <si>
    <t>加地幹</t>
  </si>
  <si>
    <t>宮崎舞</t>
  </si>
  <si>
    <t>高橋悠</t>
  </si>
  <si>
    <t>元木遥香</t>
  </si>
  <si>
    <t>深川麻里</t>
  </si>
  <si>
    <t>足立ひろみ</t>
  </si>
  <si>
    <t>A1</t>
  </si>
  <si>
    <r>
      <t>１部</t>
    </r>
    <r>
      <rPr>
        <sz val="12"/>
        <color indexed="8"/>
        <rFont val="HG丸ｺﾞｼｯｸM-PRO"/>
        <family val="3"/>
      </rPr>
      <t>（各ブロック2位あがり）</t>
    </r>
  </si>
  <si>
    <t>勝敗</t>
  </si>
  <si>
    <t>得失ｾｯﾄ</t>
  </si>
  <si>
    <t>得失点</t>
  </si>
  <si>
    <t>勝</t>
  </si>
  <si>
    <t>敗</t>
  </si>
  <si>
    <t>得</t>
  </si>
  <si>
    <t>失</t>
  </si>
  <si>
    <t>差</t>
  </si>
  <si>
    <t>得</t>
  </si>
  <si>
    <t>A1</t>
  </si>
  <si>
    <t>勝</t>
  </si>
  <si>
    <t>１部優勝</t>
  </si>
  <si>
    <t>１部準優勝</t>
  </si>
  <si>
    <t>近藤康太</t>
  </si>
  <si>
    <t>土居高校</t>
  </si>
  <si>
    <t>２部Ｃ</t>
  </si>
  <si>
    <t>１部Ｂ</t>
  </si>
  <si>
    <t>藤田伊津子</t>
  </si>
  <si>
    <t>B2</t>
  </si>
  <si>
    <t>A2</t>
  </si>
  <si>
    <t>B1</t>
  </si>
  <si>
    <t>２部Ａ</t>
  </si>
  <si>
    <t>泉正道</t>
  </si>
  <si>
    <t>高松</t>
  </si>
  <si>
    <t>徳本拓</t>
  </si>
  <si>
    <t>松山</t>
  </si>
  <si>
    <t>川添遥</t>
  </si>
  <si>
    <t>広島</t>
  </si>
  <si>
    <t>近藤早津紀</t>
  </si>
  <si>
    <t>ﾙｰｽﾞ大野原</t>
  </si>
  <si>
    <t>三豊ｸﾗﾌﾞ</t>
  </si>
  <si>
    <t>吉田早希</t>
  </si>
  <si>
    <t>２部優勝</t>
  </si>
  <si>
    <t>３部優勝</t>
  </si>
  <si>
    <t>３部準優勝</t>
  </si>
  <si>
    <t>４部準優勝</t>
  </si>
  <si>
    <t>初心者優勝</t>
  </si>
  <si>
    <t>２部準優勝</t>
  </si>
  <si>
    <t>初心者準優勝</t>
  </si>
  <si>
    <t>初心者Ａ</t>
  </si>
  <si>
    <t>初心者Ｂ</t>
  </si>
  <si>
    <t>初心者Ｃ</t>
  </si>
  <si>
    <t>初心者Ｄ</t>
  </si>
  <si>
    <t>香川</t>
  </si>
  <si>
    <t>徳島</t>
  </si>
  <si>
    <t>高知</t>
  </si>
  <si>
    <t>垂水ｸﾗﾌﾞ</t>
  </si>
  <si>
    <t>三島高校</t>
  </si>
  <si>
    <t>川之江ｸﾗﾌﾞ</t>
  </si>
  <si>
    <t>順位</t>
  </si>
  <si>
    <t>(勝敗)</t>
  </si>
  <si>
    <t>向井健太</t>
  </si>
  <si>
    <t>大西博文</t>
  </si>
  <si>
    <t>尾崎謙二</t>
  </si>
  <si>
    <t>D1</t>
  </si>
  <si>
    <t>森　勇気</t>
  </si>
  <si>
    <t>ﾁｰﾑﾚｵ</t>
  </si>
  <si>
    <t>石川竜郎</t>
  </si>
  <si>
    <t>薦田あかね</t>
  </si>
  <si>
    <t>TEAM BLOWIN</t>
  </si>
  <si>
    <t>岡部真樹</t>
  </si>
  <si>
    <t>阿部一輝</t>
  </si>
  <si>
    <t>曽我部雅勝</t>
  </si>
  <si>
    <t>土居ｸﾗﾌﾞ</t>
  </si>
  <si>
    <t>森望美</t>
  </si>
  <si>
    <t>４部Ｇ</t>
  </si>
  <si>
    <t>冨家朝子</t>
  </si>
  <si>
    <t>C1</t>
  </si>
  <si>
    <t>２部</t>
  </si>
  <si>
    <t>北添雅寛</t>
  </si>
  <si>
    <t>西山組</t>
  </si>
  <si>
    <t>北添恵</t>
  </si>
  <si>
    <t>阿部佳人</t>
  </si>
  <si>
    <t>まんのうｸﾗﾌﾞ</t>
  </si>
  <si>
    <t>浮橋一弥</t>
  </si>
  <si>
    <t>阿部萌</t>
  </si>
  <si>
    <t>那須雄一郎</t>
  </si>
  <si>
    <t>安藤綾子</t>
  </si>
  <si>
    <t>坂出協会</t>
  </si>
  <si>
    <t>石川紫</t>
  </si>
  <si>
    <t>金浦ルミ</t>
  </si>
  <si>
    <t>曽我部恭平</t>
  </si>
  <si>
    <t>水鳥軍団</t>
  </si>
  <si>
    <t>香川友彦</t>
  </si>
  <si>
    <t>伊達みはる</t>
  </si>
  <si>
    <t>闘犬ｸﾗﾌﾞ</t>
  </si>
  <si>
    <t>古川裕喜</t>
  </si>
  <si>
    <t>田邊文子</t>
  </si>
  <si>
    <t>福永和好</t>
  </si>
  <si>
    <t>２部Ｂ</t>
  </si>
  <si>
    <t>Team ﾙﾊﾟﾝ</t>
  </si>
  <si>
    <t>中田美紗子</t>
  </si>
  <si>
    <t>山本龍馬</t>
  </si>
  <si>
    <t>大内望園</t>
  </si>
  <si>
    <t>水鳥軍団</t>
  </si>
  <si>
    <t>大中康貴</t>
  </si>
  <si>
    <t>菊本同好会</t>
  </si>
  <si>
    <t>ｴｰｽ松山</t>
  </si>
  <si>
    <t>和田守美佐江</t>
  </si>
  <si>
    <t>平野浩二</t>
  </si>
  <si>
    <t>ﾗﾝﾊﾞｰ</t>
  </si>
  <si>
    <t>槐</t>
  </si>
  <si>
    <t>久保明美</t>
  </si>
  <si>
    <t>内子</t>
  </si>
  <si>
    <t>Team CONDUY</t>
  </si>
  <si>
    <t>永井勝義</t>
  </si>
  <si>
    <t>石田ユミ</t>
  </si>
  <si>
    <t>樋口悟</t>
  </si>
  <si>
    <t>ﾄﾞﾝｷ･ﾎｰﾃ</t>
  </si>
  <si>
    <t>的場梢</t>
  </si>
  <si>
    <t>椿翔吾</t>
  </si>
  <si>
    <t>兵頭祐衣</t>
  </si>
  <si>
    <t>山極正夫</t>
  </si>
  <si>
    <t>上野英子</t>
  </si>
  <si>
    <t>３部Ａ</t>
  </si>
  <si>
    <t>３部Ｂ</t>
  </si>
  <si>
    <t>３部Ｃ</t>
  </si>
  <si>
    <t>３部Ｄ</t>
  </si>
  <si>
    <t>３部Ｅ</t>
  </si>
  <si>
    <t>３部Ｆ</t>
  </si>
  <si>
    <t>Ａ１</t>
  </si>
  <si>
    <t>Ｂ１</t>
  </si>
  <si>
    <t>Ｃ１</t>
  </si>
  <si>
    <t>Ｄ１</t>
  </si>
  <si>
    <t>Ｅ１</t>
  </si>
  <si>
    <t>Ｆ１</t>
  </si>
  <si>
    <t>近藤慎</t>
  </si>
  <si>
    <t>ZERO７</t>
  </si>
  <si>
    <t>井上美智</t>
  </si>
  <si>
    <t>ﾌﾟﾚｱﾃﾞｽ</t>
  </si>
  <si>
    <t>内木場奈保子</t>
  </si>
  <si>
    <t>松村啓子</t>
  </si>
  <si>
    <t>ﾁｷﾝﾊｰﾄ</t>
  </si>
  <si>
    <t>植田雅士</t>
  </si>
  <si>
    <t>三豊</t>
  </si>
  <si>
    <t>S.F.C</t>
  </si>
  <si>
    <t>三多直美</t>
  </si>
  <si>
    <t>竹田浩二</t>
  </si>
  <si>
    <t>ﾗﾝﾊﾞｰ</t>
  </si>
  <si>
    <t>大洲</t>
  </si>
  <si>
    <t>田中佑良</t>
  </si>
  <si>
    <t>T･A･Y☆</t>
  </si>
  <si>
    <t>横田智春</t>
  </si>
  <si>
    <t>三瀬未来</t>
  </si>
  <si>
    <t>久米ｸﾗﾌﾞ</t>
  </si>
  <si>
    <t>西山圭介</t>
  </si>
  <si>
    <t>岡本友見</t>
  </si>
  <si>
    <t>へなちょこ</t>
  </si>
  <si>
    <t>石川勝男</t>
  </si>
  <si>
    <t>YONDEN</t>
  </si>
  <si>
    <t>阿部一恵</t>
  </si>
  <si>
    <t>松山峻</t>
  </si>
  <si>
    <t>CUBE</t>
  </si>
  <si>
    <t>藤川亜美</t>
  </si>
  <si>
    <t>山本智祥</t>
  </si>
  <si>
    <t>Team ﾙﾊﾟﾝ</t>
  </si>
  <si>
    <t>片木祐志</t>
  </si>
  <si>
    <t>T･I･E</t>
  </si>
  <si>
    <t>T･I･E</t>
  </si>
  <si>
    <t>綿井明子</t>
  </si>
  <si>
    <t>萬岡清茂</t>
  </si>
  <si>
    <t>肱川ｸﾗﾌﾞ</t>
  </si>
  <si>
    <t>菊池由紀香</t>
  </si>
  <si>
    <t>B.C JUMP</t>
  </si>
  <si>
    <t>柚山治</t>
  </si>
  <si>
    <t>森川里香</t>
  </si>
  <si>
    <t>Art speed</t>
  </si>
  <si>
    <t>大本梨沙</t>
  </si>
  <si>
    <t>国方博喜</t>
  </si>
  <si>
    <t>ＢＭＡ</t>
  </si>
  <si>
    <t>門脇俊幸</t>
  </si>
  <si>
    <t>山田ｸﾗﾌﾞ</t>
  </si>
  <si>
    <t>ぷーなｸﾗﾌﾞ</t>
  </si>
  <si>
    <t>森田都子</t>
  </si>
  <si>
    <t>友居卓史</t>
  </si>
  <si>
    <t>Bigin's</t>
  </si>
  <si>
    <t>二宮由香利</t>
  </si>
  <si>
    <t>山下博之</t>
  </si>
  <si>
    <t>矢野理絵</t>
  </si>
  <si>
    <t>宇和島IBF</t>
  </si>
  <si>
    <t>宇和島</t>
  </si>
  <si>
    <t>砂野未希</t>
  </si>
  <si>
    <t>寺村孝</t>
  </si>
  <si>
    <t>杉山加奈子</t>
  </si>
  <si>
    <t>菊池悠太</t>
  </si>
  <si>
    <t>いも子とこぶ太郎</t>
  </si>
  <si>
    <t>田川啓美</t>
  </si>
  <si>
    <t>岸祐哉</t>
  </si>
  <si>
    <t>土居高</t>
  </si>
  <si>
    <t>中村洋一</t>
  </si>
  <si>
    <t>中川英美</t>
  </si>
  <si>
    <t>藤澤誠</t>
  </si>
  <si>
    <t>志度高校</t>
  </si>
  <si>
    <t>島本茉奈</t>
  </si>
  <si>
    <t>一色久志</t>
  </si>
  <si>
    <t>和み</t>
  </si>
  <si>
    <t>三井優佳</t>
  </si>
  <si>
    <t>梶栄之</t>
  </si>
  <si>
    <t>友成えりか</t>
  </si>
  <si>
    <t>河野進</t>
  </si>
  <si>
    <t>ZERO７</t>
  </si>
  <si>
    <t>鈴木知恵子</t>
  </si>
  <si>
    <t>児玉昭二</t>
  </si>
  <si>
    <t>山田純代</t>
  </si>
  <si>
    <t>宗次英子</t>
  </si>
  <si>
    <t>真鍋恵莉菜</t>
  </si>
  <si>
    <t>土居洵</t>
  </si>
  <si>
    <t>√理羽</t>
  </si>
  <si>
    <t>宮内祥子</t>
  </si>
  <si>
    <t>中内菜津美</t>
  </si>
  <si>
    <t>清水涼子</t>
  </si>
  <si>
    <t>重松秀俊</t>
  </si>
  <si>
    <t>土竜</t>
  </si>
  <si>
    <t>朝山有美子</t>
  </si>
  <si>
    <t>堀田好江</t>
  </si>
  <si>
    <t>八木真和</t>
  </si>
  <si>
    <t>近森章</t>
  </si>
  <si>
    <t>下村麻友</t>
  </si>
  <si>
    <t>井原征紀</t>
  </si>
  <si>
    <t>篠原幸枝</t>
  </si>
  <si>
    <t>梶野貴博</t>
  </si>
  <si>
    <t>宮本しのぶ</t>
  </si>
  <si>
    <t>三谷真司</t>
  </si>
  <si>
    <t>徳弘早</t>
  </si>
  <si>
    <t>安藤靖晃</t>
  </si>
  <si>
    <t>篠永ひとみ</t>
  </si>
  <si>
    <t>慶徳美和</t>
  </si>
  <si>
    <t>五郷ﾊﾞﾄﾞﾐﾝﾄﾝ</t>
  </si>
  <si>
    <t>美籐早紀</t>
  </si>
  <si>
    <t>三好昇</t>
  </si>
  <si>
    <t>三好真子</t>
  </si>
  <si>
    <t>田村春樹</t>
  </si>
  <si>
    <t>小成裕子</t>
  </si>
  <si>
    <t>吉村孝洋</t>
  </si>
  <si>
    <t>吉村千晶</t>
  </si>
  <si>
    <t>祖父江圭三</t>
  </si>
  <si>
    <t>はち組</t>
  </si>
  <si>
    <t>柳本佳美</t>
  </si>
  <si>
    <t>矢野初美</t>
  </si>
  <si>
    <t>白澤佑佳</t>
  </si>
  <si>
    <t>中矢敦</t>
  </si>
  <si>
    <t>有明茂博</t>
  </si>
  <si>
    <t>大野原</t>
  </si>
  <si>
    <t>A2</t>
  </si>
  <si>
    <t>D2</t>
  </si>
  <si>
    <t>C2</t>
  </si>
  <si>
    <t>佐藤元宣</t>
  </si>
  <si>
    <t>後藤まりえ</t>
  </si>
  <si>
    <t>辰田成</t>
  </si>
  <si>
    <t>坂本久美子</t>
  </si>
  <si>
    <t>高橋凌</t>
  </si>
  <si>
    <t>細川周斗</t>
  </si>
  <si>
    <t>明治東洋医学院</t>
  </si>
  <si>
    <t>細川華連</t>
  </si>
  <si>
    <t>牟礼中学校</t>
  </si>
  <si>
    <t>三好一彦</t>
  </si>
  <si>
    <t>江戸智実</t>
  </si>
  <si>
    <t>尾形起範</t>
  </si>
  <si>
    <t>泉晶子</t>
  </si>
  <si>
    <t>石川和哉</t>
  </si>
  <si>
    <t>合田祥世</t>
  </si>
  <si>
    <t>藤井尊章</t>
  </si>
  <si>
    <t>高橋登子</t>
  </si>
  <si>
    <t>末廣義美</t>
  </si>
  <si>
    <t>酒井恵子</t>
  </si>
  <si>
    <t>末光孝行</t>
  </si>
  <si>
    <t>田井真由美</t>
  </si>
  <si>
    <t>上月潤</t>
  </si>
  <si>
    <t>ﾊﾞﾄﾞﾐﾝﾄﾝを楽しむ会</t>
  </si>
  <si>
    <t>檜田伸一朗</t>
  </si>
  <si>
    <t>本田希実子</t>
  </si>
  <si>
    <t>村上健太</t>
  </si>
  <si>
    <t>四国中央・松山</t>
  </si>
  <si>
    <t>四国中央･新居浜</t>
  </si>
  <si>
    <t>四国中央･今治</t>
  </si>
  <si>
    <t>新居浜･松山</t>
  </si>
  <si>
    <t>C2</t>
  </si>
  <si>
    <t>福田祐里子</t>
  </si>
  <si>
    <t>恵美友紀子</t>
  </si>
  <si>
    <t>（各ブロック2位あがり）</t>
  </si>
  <si>
    <r>
      <t>３部</t>
    </r>
    <r>
      <rPr>
        <sz val="12"/>
        <color indexed="8"/>
        <rFont val="HG丸ｺﾞｼｯｸM-PRO"/>
        <family val="3"/>
      </rPr>
      <t>（各ブロック１位あがり）</t>
    </r>
  </si>
  <si>
    <t>４部準優勝</t>
  </si>
  <si>
    <t>TAKASU</t>
  </si>
  <si>
    <t>さぬき</t>
  </si>
  <si>
    <t>hana</t>
  </si>
  <si>
    <t>V.F.C</t>
  </si>
  <si>
    <t>club BB</t>
  </si>
  <si>
    <t>にいやｸﾗﾌﾞ</t>
  </si>
  <si>
    <t>ﾌﾟﾁｼｬﾄﾙ</t>
  </si>
  <si>
    <t>ﾈｺ.com</t>
  </si>
  <si>
    <t>ﾈｺ.com</t>
  </si>
  <si>
    <t>SAKURA</t>
  </si>
  <si>
    <t>SAKURA</t>
  </si>
  <si>
    <t>ｻﾝﾀﾞｰｽﾞ</t>
  </si>
  <si>
    <t>ｶﾐくらぶ</t>
  </si>
  <si>
    <t>ほーりーず</t>
  </si>
  <si>
    <t>タイム</t>
  </si>
  <si>
    <t>タイム</t>
  </si>
  <si>
    <t>hana</t>
  </si>
  <si>
    <t>hana</t>
  </si>
  <si>
    <t>ｵｶｯｸｽ</t>
  </si>
  <si>
    <t>CUBE</t>
  </si>
  <si>
    <t>CUBE</t>
  </si>
  <si>
    <t>pino</t>
  </si>
  <si>
    <t>４部Ｈ</t>
  </si>
  <si>
    <t>CUBE</t>
  </si>
  <si>
    <t>へなちょこ</t>
  </si>
  <si>
    <t>へなちょこ</t>
  </si>
  <si>
    <t>タイム</t>
  </si>
  <si>
    <t>タイム</t>
  </si>
  <si>
    <t>ﾁｰﾑMBC</t>
  </si>
  <si>
    <t>S.F.C</t>
  </si>
  <si>
    <t>S.F.C</t>
  </si>
  <si>
    <t>team abc</t>
  </si>
  <si>
    <t>team abc</t>
  </si>
  <si>
    <t>さぬき</t>
  </si>
  <si>
    <t>hana</t>
  </si>
  <si>
    <t>ﾁｰﾑMBC</t>
  </si>
  <si>
    <t>ｻﾝﾀﾞｰｽﾞ</t>
  </si>
  <si>
    <t>４部Ｂ</t>
  </si>
  <si>
    <t>４部Ｃ</t>
  </si>
  <si>
    <t>４部Ｄ</t>
  </si>
  <si>
    <t>４部Ｅ</t>
  </si>
  <si>
    <t>Ａ１</t>
  </si>
  <si>
    <t>Ｂ１</t>
  </si>
  <si>
    <t>Ｃ１</t>
  </si>
  <si>
    <t>Ｄ１</t>
  </si>
  <si>
    <t>Ｅ１</t>
  </si>
  <si>
    <t>Ｆ１</t>
  </si>
  <si>
    <t>Ｇ１</t>
  </si>
  <si>
    <t>Ｈ１</t>
  </si>
  <si>
    <t>Ｍ２</t>
  </si>
  <si>
    <t>松﨑実</t>
  </si>
  <si>
    <t>下村幹男</t>
  </si>
  <si>
    <t>下村美佳</t>
  </si>
  <si>
    <t>Patchworks</t>
  </si>
  <si>
    <t>CUBE</t>
  </si>
  <si>
    <t>ぷーなｸﾗﾌﾞ</t>
  </si>
  <si>
    <t>へなちょこ</t>
  </si>
  <si>
    <t>こそれん</t>
  </si>
  <si>
    <t>ﾊﾐﾝｸﾞﾊﾞｰﾄﾞ</t>
  </si>
  <si>
    <t>ﾁｰﾑ ﾚｵ</t>
  </si>
  <si>
    <t>ｱｽﾃｨｽ</t>
  </si>
  <si>
    <t>B.C.Fight</t>
  </si>
  <si>
    <t>YONDEN</t>
  </si>
  <si>
    <t>ﾅﾁｭﾗﾙﾊｰﾄ</t>
  </si>
  <si>
    <t>Team CONDUY</t>
  </si>
  <si>
    <r>
      <t>４部</t>
    </r>
    <r>
      <rPr>
        <sz val="12"/>
        <color indexed="8"/>
        <rFont val="HG丸ｺﾞｼｯｸM-PRO"/>
        <family val="3"/>
      </rPr>
      <t>（各ブロック１位あがり）</t>
    </r>
  </si>
  <si>
    <t>渡辺</t>
  </si>
  <si>
    <t>ｷｹﾝ</t>
  </si>
  <si>
    <t>田辺</t>
  </si>
  <si>
    <t>芝藤</t>
  </si>
  <si>
    <t>たまてん</t>
  </si>
  <si>
    <t>森井</t>
  </si>
  <si>
    <t>1</t>
  </si>
  <si>
    <t>4</t>
  </si>
  <si>
    <t>2</t>
  </si>
  <si>
    <t>3</t>
  </si>
  <si>
    <t>4</t>
  </si>
  <si>
    <t>pino</t>
  </si>
  <si>
    <t>ﾈｺ.com</t>
  </si>
  <si>
    <t>途中ｷｹﾝ</t>
  </si>
  <si>
    <t>ｵｶｯｸｽ</t>
  </si>
  <si>
    <t>Art speed</t>
  </si>
  <si>
    <t>5</t>
  </si>
  <si>
    <t>ﾄﾞﾝｷ･ﾎｰﾃ</t>
  </si>
  <si>
    <t>5</t>
  </si>
  <si>
    <t>ﾌﾟﾁｼｬﾄﾙ</t>
  </si>
  <si>
    <t>T･A･Y☆</t>
  </si>
  <si>
    <t>ﾁｰﾑMBC</t>
  </si>
  <si>
    <t>S.F.C</t>
  </si>
  <si>
    <t>2</t>
  </si>
  <si>
    <t>3</t>
  </si>
  <si>
    <t>那須雄一朗</t>
  </si>
  <si>
    <t>那須雄一朗</t>
  </si>
  <si>
    <t>安藤綾子</t>
  </si>
  <si>
    <t>森　勇気</t>
  </si>
  <si>
    <t>藤田伊津子</t>
  </si>
  <si>
    <t>髙嶋信寿</t>
  </si>
  <si>
    <t>髙嶋信寿</t>
  </si>
  <si>
    <t>三谷真司</t>
  </si>
  <si>
    <t>徳弘早</t>
  </si>
  <si>
    <t>土居洵</t>
  </si>
  <si>
    <t>細川周斗</t>
  </si>
  <si>
    <t>細川華連</t>
  </si>
  <si>
    <t>藤井尊章</t>
  </si>
  <si>
    <t>高橋登子</t>
  </si>
  <si>
    <t>樋口悟</t>
  </si>
  <si>
    <t>的場梢</t>
  </si>
  <si>
    <t>窪田誠也</t>
  </si>
  <si>
    <t>中田美紗子</t>
  </si>
  <si>
    <t>垂水ｸﾗﾌﾞ</t>
  </si>
  <si>
    <t>坂出協会</t>
  </si>
  <si>
    <t>TEAM BLOWIN</t>
  </si>
  <si>
    <t>TEAM BLOWIN</t>
  </si>
  <si>
    <t>ﾁｰﾑﾚｵ</t>
  </si>
  <si>
    <t>ﾁｰﾑﾚｵ</t>
  </si>
  <si>
    <t>ﾄﾞﾝｷ･ﾎｰﾃ</t>
  </si>
  <si>
    <t>Team ﾙﾊﾟﾝ</t>
  </si>
  <si>
    <t>三豊ｸﾗﾌﾞ</t>
  </si>
  <si>
    <t>T･A･Y☆</t>
  </si>
  <si>
    <t>T･A･Y☆</t>
  </si>
  <si>
    <t>ｵｶｯｸｽ</t>
  </si>
  <si>
    <t>√理羽</t>
  </si>
  <si>
    <t>明治東洋医学院</t>
  </si>
  <si>
    <t>牟礼中学校</t>
  </si>
  <si>
    <t>五郷ﾊﾞﾄﾞﾐﾝﾄﾝ</t>
  </si>
  <si>
    <t>優勝</t>
  </si>
  <si>
    <t>準優勝</t>
  </si>
  <si>
    <t>３位　（2ﾁｰﾑ）</t>
  </si>
  <si>
    <t>１部</t>
  </si>
  <si>
    <t>愛媛
香川</t>
  </si>
  <si>
    <t>愛媛</t>
  </si>
  <si>
    <t>３部</t>
  </si>
  <si>
    <t>４部</t>
  </si>
  <si>
    <t>初心者</t>
  </si>
  <si>
    <t>山口智子</t>
  </si>
  <si>
    <t>１部Ａ</t>
  </si>
  <si>
    <t>Double UP</t>
  </si>
  <si>
    <t/>
  </si>
  <si>
    <t>3</t>
  </si>
  <si>
    <t>｜</t>
  </si>
  <si>
    <t>｜</t>
  </si>
  <si>
    <t>第７回四国中央ミックスオープン　H24.7.22　参加者数204名</t>
  </si>
  <si>
    <t>ｱｽﾃｨｽ</t>
  </si>
  <si>
    <t>ﾊﾐﾝｸﾞﾊﾞｰﾄﾞ</t>
  </si>
  <si>
    <t>森　勇気</t>
  </si>
  <si>
    <t>TEAM BLOWIN</t>
  </si>
  <si>
    <t>尾崎謙二</t>
  </si>
  <si>
    <t>ｱｽﾃｨｽ</t>
  </si>
  <si>
    <t>向井健太</t>
  </si>
  <si>
    <t>まんのうｸﾗﾌﾞ</t>
  </si>
  <si>
    <t>藤田伊津子</t>
  </si>
  <si>
    <t>ﾁｰﾑﾚｵ</t>
  </si>
  <si>
    <t>岡部真樹</t>
  </si>
  <si>
    <t>ﾊﾐﾝｸﾞﾊﾞｰﾄﾞ</t>
  </si>
  <si>
    <t>近藤早津紀</t>
  </si>
  <si>
    <t>ﾙｰｽﾞ大野原</t>
  </si>
  <si>
    <t>樋口悟</t>
  </si>
  <si>
    <t>ﾄﾞﾝｷ･ﾎｰﾃ</t>
  </si>
  <si>
    <t>的場梢</t>
  </si>
  <si>
    <t>ﾄﾞﾝｷ･ﾎｰﾃ</t>
  </si>
  <si>
    <t>平野浩二</t>
  </si>
  <si>
    <t>槐</t>
  </si>
  <si>
    <t>久保明美</t>
  </si>
  <si>
    <t>ﾗﾝﾊﾞｰ</t>
  </si>
  <si>
    <t>ﾗﾝﾊﾞｰ</t>
  </si>
  <si>
    <t>近藤康太</t>
  </si>
  <si>
    <t>近藤すみ代</t>
  </si>
  <si>
    <t>Team CONDUY</t>
  </si>
  <si>
    <t>藤川亜美</t>
  </si>
  <si>
    <t>田中佑良</t>
  </si>
  <si>
    <t>冨家朝子</t>
  </si>
  <si>
    <t>T･A･Y</t>
  </si>
  <si>
    <t>植田雅士</t>
  </si>
  <si>
    <t>乗松徹</t>
  </si>
  <si>
    <t>野田綾</t>
  </si>
  <si>
    <t>T･I･E</t>
  </si>
  <si>
    <t>T･I･E</t>
  </si>
  <si>
    <t>宮内祥子</t>
  </si>
  <si>
    <t>大久保宏茂</t>
  </si>
  <si>
    <t>清水涼子</t>
  </si>
  <si>
    <t>ｻﾝﾀﾞｰｽﾞ</t>
  </si>
  <si>
    <t>ｶﾐくらぶ</t>
  </si>
  <si>
    <t>ｶﾐくらぶ</t>
  </si>
  <si>
    <t>祖父江圭三</t>
  </si>
  <si>
    <t>柳本佳美</t>
  </si>
  <si>
    <t>はち組</t>
  </si>
  <si>
    <t>檜田伸一朗</t>
  </si>
  <si>
    <t>本田希実子</t>
  </si>
  <si>
    <t>hana</t>
  </si>
  <si>
    <t>hana</t>
  </si>
  <si>
    <t>Team ﾙﾊﾟﾝ</t>
  </si>
  <si>
    <t>松﨑実</t>
  </si>
  <si>
    <t>後藤まりえ</t>
  </si>
  <si>
    <t>ﾁｰﾑMBC</t>
  </si>
  <si>
    <t>吉田早希</t>
  </si>
  <si>
    <t>三谷真司</t>
  </si>
  <si>
    <t>徳弘早</t>
  </si>
  <si>
    <t>細川周斗</t>
  </si>
  <si>
    <t>細川華連</t>
  </si>
  <si>
    <t>髙嶋信寿</t>
  </si>
  <si>
    <t>こそれん</t>
  </si>
  <si>
    <t>こそれん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</si>
</sst>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\(0\)"/>
    <numFmt numFmtId="177" formatCode="#,###&quot;(0)&quot;"/>
    <numFmt numFmtId="178" formatCode="##,##0&quot;()&quot;"/>
    <numFmt numFmtId="179" formatCode="##,##&quot;(&quot;0&quot;)&quot;"/>
    <numFmt numFmtId="180" formatCode="#,##&quot;(&quot;0&quot;)&quot;"/>
    <numFmt numFmtId="181" formatCode="#,##0&quot;(&quot;&quot;)&quot;"/>
    <numFmt numFmtId="182" formatCode="#,###&quot;(@)&quot;"/>
    <numFmt numFmtId="183" formatCode="#,###&quot;(&quot;&quot;)&quot;"/>
    <numFmt numFmtId="184" formatCode="#,###\(\)"/>
    <numFmt numFmtId="185" formatCode="#,###\(\ \)"/>
    <numFmt numFmtId="186" formatCode="&quot;(&quot;@&quot;)&quot;"/>
    <numFmt numFmtId="187" formatCode="\(@\)"/>
    <numFmt numFmtId="188" formatCode="\-"/>
    <numFmt numFmtId="189" formatCode="&quot;&quot;@&quot;位&quot;"/>
    <numFmt numFmtId="190" formatCode="&quot;(&quot;@&quot;勝&quot;"/>
    <numFmt numFmtId="191" formatCode="&quot;&quot;@&quot;敗)&quot;"/>
    <numFmt numFmtId="192" formatCode="m/d;@"/>
    <numFmt numFmtId="193" formatCode="&quot;(&quot;&quot;)&quot;"/>
    <numFmt numFmtId="194" formatCode="0;[Red]0"/>
    <numFmt numFmtId="195" formatCode="&quot;&quot;0&quot;ﾁｰﾑ&quot;"/>
    <numFmt numFmtId="196" formatCode="&quot;×&quot;0&quot;組&quot;"/>
    <numFmt numFmtId="197" formatCode="&quot;&quot;0&quot;ｹﾞｰﾑ&quot;"/>
    <numFmt numFmtId="198" formatCode="&quot;×&quot;0&quot;ﾌﾞﾛｯｸ&quot;"/>
    <numFmt numFmtId="199" formatCode="&quot;×&quot;0&quot;&quot;"/>
    <numFmt numFmtId="200" formatCode="#,##0.0;[Red]\-#,##0.0"/>
    <numFmt numFmtId="201" formatCode="#,##0.0_ ;[Red]\-#,##0.0\ 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46">
    <font>
      <sz val="11"/>
      <name val="ＭＳ ゴシック"/>
      <family val="3"/>
    </font>
    <font>
      <b/>
      <sz val="11"/>
      <name val="標準明朝"/>
      <family val="1"/>
    </font>
    <font>
      <i/>
      <sz val="11"/>
      <name val="標準明朝"/>
      <family val="1"/>
    </font>
    <font>
      <b/>
      <i/>
      <sz val="11"/>
      <name val="標準明朝"/>
      <family val="1"/>
    </font>
    <font>
      <sz val="11"/>
      <name val="標準明朝"/>
      <family val="1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6"/>
      <name val="ＭＳ ゴシック"/>
      <family val="3"/>
    </font>
    <font>
      <sz val="6"/>
      <name val="ＭＳ Ｐゴシック"/>
      <family val="3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8"/>
      <color indexed="8"/>
      <name val="ＭＳ ゴシック"/>
      <family val="3"/>
    </font>
    <font>
      <sz val="11"/>
      <name val="ＭＳ Ｐゴシック"/>
      <family val="3"/>
    </font>
    <font>
      <sz val="14"/>
      <color indexed="8"/>
      <name val="ＭＳ ゴシック"/>
      <family val="3"/>
    </font>
    <font>
      <b/>
      <sz val="14"/>
      <color indexed="8"/>
      <name val="ＭＳ ゴシック"/>
      <family val="3"/>
    </font>
    <font>
      <sz val="7"/>
      <color indexed="8"/>
      <name val="ＭＳ ゴシック"/>
      <family val="3"/>
    </font>
    <font>
      <sz val="20"/>
      <color indexed="8"/>
      <name val="HG丸ｺﾞｼｯｸM-PRO"/>
      <family val="3"/>
    </font>
    <font>
      <sz val="14"/>
      <color indexed="8"/>
      <name val="HG丸ｺﾞｼｯｸM-PRO"/>
      <family val="3"/>
    </font>
    <font>
      <sz val="12"/>
      <color indexed="8"/>
      <name val="HG丸ｺﾞｼｯｸM-PRO"/>
      <family val="3"/>
    </font>
    <font>
      <sz val="18"/>
      <color indexed="8"/>
      <name val="HG丸ｺﾞｼｯｸM-PRO"/>
      <family val="3"/>
    </font>
    <font>
      <sz val="9"/>
      <color indexed="8"/>
      <name val="ＭＳ ゴシック"/>
      <family val="3"/>
    </font>
    <font>
      <sz val="11"/>
      <color indexed="8"/>
      <name val="ＭＳ Ｐゴシック"/>
      <family val="3"/>
    </font>
    <font>
      <sz val="8"/>
      <color indexed="8"/>
      <name val="ＭＳ Ｐゴシック"/>
      <family val="3"/>
    </font>
    <font>
      <sz val="8"/>
      <color indexed="8"/>
      <name val="ＭＳ Ｐ明朝"/>
      <family val="1"/>
    </font>
    <font>
      <sz val="8"/>
      <color indexed="8"/>
      <name val="HG丸ｺﾞｼｯｸM-PRO"/>
      <family val="3"/>
    </font>
    <font>
      <sz val="11"/>
      <color indexed="8"/>
      <name val="HG丸ｺﾞｼｯｸM-PRO"/>
      <family val="3"/>
    </font>
    <font>
      <i/>
      <sz val="11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4"/>
      <color indexed="8"/>
      <name val="HG丸ｺﾞｼｯｸM-PRO"/>
      <family val="3"/>
    </font>
    <font>
      <b/>
      <sz val="12"/>
      <color indexed="8"/>
      <name val="HG丸ｺﾞｼｯｸM-PRO"/>
      <family val="3"/>
    </font>
    <font>
      <sz val="6"/>
      <color indexed="8"/>
      <name val="ＭＳ 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3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 diagonalUp="1" diagonalDown="1">
      <left style="thin"/>
      <right>
        <color indexed="63"/>
      </right>
      <top style="medium"/>
      <bottom>
        <color indexed="63"/>
      </bottom>
      <diagonal style="hair"/>
    </border>
    <border diagonalUp="1" diagonalDown="1">
      <left>
        <color indexed="63"/>
      </left>
      <right>
        <color indexed="63"/>
      </right>
      <top style="medium"/>
      <bottom>
        <color indexed="63"/>
      </bottom>
      <diagonal style="hair"/>
    </border>
    <border diagonalUp="1" diagonalDown="1">
      <left style="thin"/>
      <right>
        <color indexed="63"/>
      </right>
      <top>
        <color indexed="63"/>
      </top>
      <bottom>
        <color indexed="63"/>
      </bottom>
      <diagonal style="hair"/>
    </border>
    <border diagonalUp="1" diagonalDown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 diagonalUp="1" diagonalDown="1">
      <left style="thin"/>
      <right>
        <color indexed="63"/>
      </right>
      <top>
        <color indexed="63"/>
      </top>
      <bottom style="thin"/>
      <diagonal style="hair"/>
    </border>
    <border diagonalUp="1" diagonalDown="1">
      <left>
        <color indexed="63"/>
      </left>
      <right>
        <color indexed="63"/>
      </right>
      <top>
        <color indexed="63"/>
      </top>
      <bottom style="thin"/>
      <diagonal style="hair"/>
    </border>
    <border diagonalUp="1" diagonalDown="1">
      <left style="medium"/>
      <right>
        <color indexed="63"/>
      </right>
      <top>
        <color indexed="63"/>
      </top>
      <bottom style="thin"/>
      <diagonal style="hair"/>
    </border>
    <border diagonalUp="1" diagonalDown="1">
      <left>
        <color indexed="63"/>
      </left>
      <right style="medium"/>
      <top>
        <color indexed="63"/>
      </top>
      <bottom style="thin"/>
      <diagonal style="hair"/>
    </border>
    <border diagonalUp="1" diagonalDown="1">
      <left style="medium"/>
      <right>
        <color indexed="63"/>
      </right>
      <top>
        <color indexed="63"/>
      </top>
      <bottom>
        <color indexed="63"/>
      </bottom>
      <diagonal style="hair"/>
    </border>
    <border diagonalUp="1" diagonalDown="1">
      <left style="medium"/>
      <right>
        <color indexed="63"/>
      </right>
      <top>
        <color indexed="63"/>
      </top>
      <bottom style="medium"/>
      <diagonal style="hair"/>
    </border>
    <border diagonalUp="1" diagonalDown="1">
      <left>
        <color indexed="63"/>
      </left>
      <right>
        <color indexed="63"/>
      </right>
      <top>
        <color indexed="63"/>
      </top>
      <bottom style="medium"/>
      <diagonal style="hair"/>
    </border>
    <border diagonalUp="1" diagonalDown="1">
      <left style="medium"/>
      <right>
        <color indexed="63"/>
      </right>
      <top style="thin"/>
      <bottom>
        <color indexed="63"/>
      </bottom>
      <diagonal style="hair"/>
    </border>
    <border diagonalUp="1" diagonalDown="1">
      <left>
        <color indexed="63"/>
      </left>
      <right>
        <color indexed="63"/>
      </right>
      <top style="thin"/>
      <bottom>
        <color indexed="63"/>
      </bottom>
      <diagonal style="hair"/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 style="thin"/>
      <right>
        <color indexed="63"/>
      </right>
      <top style="thick">
        <color indexed="10"/>
      </top>
      <bottom>
        <color indexed="63"/>
      </bottom>
    </border>
    <border>
      <left style="thin"/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n">
        <color indexed="8"/>
      </right>
      <top style="thick">
        <color indexed="10"/>
      </top>
      <bottom>
        <color indexed="63"/>
      </bottom>
    </border>
    <border>
      <left>
        <color indexed="63"/>
      </left>
      <right style="thin"/>
      <top>
        <color indexed="63"/>
      </top>
      <bottom style="thick">
        <color indexed="10"/>
      </bottom>
    </border>
    <border>
      <left>
        <color indexed="63"/>
      </left>
      <right style="thin"/>
      <top style="thick">
        <color indexed="10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Up="1" diagonalDown="1">
      <left style="thin"/>
      <right>
        <color indexed="63"/>
      </right>
      <top style="thin"/>
      <bottom>
        <color indexed="63"/>
      </bottom>
      <diagonal style="hair"/>
    </border>
    <border diagonalUp="1" diagonalDown="1">
      <left style="thin"/>
      <right>
        <color indexed="63"/>
      </right>
      <top>
        <color indexed="63"/>
      </top>
      <bottom style="medium"/>
      <diagonal style="hair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 diagonalDown="1">
      <left style="thin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thin"/>
      <top>
        <color indexed="63"/>
      </top>
      <bottom style="medium"/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 diagonalDown="1">
      <left>
        <color indexed="63"/>
      </left>
      <right style="medium"/>
      <top style="thin"/>
      <bottom>
        <color indexed="63"/>
      </bottom>
      <diagonal style="thin"/>
    </border>
    <border diagonalDown="1">
      <left>
        <color indexed="63"/>
      </left>
      <right style="medium"/>
      <top>
        <color indexed="63"/>
      </top>
      <bottom>
        <color indexed="63"/>
      </bottom>
      <diagonal style="thin"/>
    </border>
    <border diagonalDown="1">
      <left>
        <color indexed="63"/>
      </left>
      <right style="medium"/>
      <top>
        <color indexed="63"/>
      </top>
      <bottom style="medium"/>
      <diagonal style="thin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thin"/>
      <diagonal style="thin"/>
    </border>
    <border diagonalUp="1" diagonalDown="1">
      <left>
        <color indexed="63"/>
      </left>
      <right style="thin"/>
      <top>
        <color indexed="63"/>
      </top>
      <bottom>
        <color indexed="63"/>
      </bottom>
      <diagonal style="hair"/>
    </border>
    <border diagonalUp="1" diagonalDown="1">
      <left>
        <color indexed="63"/>
      </left>
      <right style="thin"/>
      <top>
        <color indexed="63"/>
      </top>
      <bottom style="medium"/>
      <diagonal style="hair"/>
    </border>
    <border diagonalUp="1" diagonalDown="1">
      <left>
        <color indexed="63"/>
      </left>
      <right style="thin"/>
      <top style="thin"/>
      <bottom>
        <color indexed="63"/>
      </bottom>
      <diagonal style="hair"/>
    </border>
    <border diagonalUp="1" diagonalDown="1">
      <left>
        <color indexed="63"/>
      </left>
      <right style="thin"/>
      <top>
        <color indexed="63"/>
      </top>
      <bottom style="thin"/>
      <diagonal style="hair"/>
    </border>
    <border diagonalUp="1" diagonalDown="1">
      <left>
        <color indexed="63"/>
      </left>
      <right style="medium"/>
      <top style="medium"/>
      <bottom>
        <color indexed="63"/>
      </bottom>
      <diagonal style="hair"/>
    </border>
    <border diagonalUp="1" diagonalDown="1">
      <left>
        <color indexed="63"/>
      </left>
      <right style="medium"/>
      <top>
        <color indexed="63"/>
      </top>
      <bottom>
        <color indexed="63"/>
      </bottom>
      <diagonal style="hair"/>
    </border>
    <border diagonalUp="1" diagonalDown="1">
      <left style="medium"/>
      <right>
        <color indexed="63"/>
      </right>
      <top style="medium"/>
      <bottom>
        <color indexed="63"/>
      </bottom>
      <diagonal style="hair"/>
    </border>
    <border>
      <left>
        <color indexed="63"/>
      </left>
      <right style="thin"/>
      <top style="hair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 diagonalUp="1" diagonalDown="1">
      <left>
        <color indexed="63"/>
      </left>
      <right style="medium"/>
      <top style="thin"/>
      <bottom>
        <color indexed="63"/>
      </bottom>
      <diagonal style="hair"/>
    </border>
    <border diagonalUp="1" diagonalDown="1">
      <left>
        <color indexed="63"/>
      </left>
      <right style="thin"/>
      <top style="medium"/>
      <bottom>
        <color indexed="63"/>
      </bottom>
      <diagonal style="hair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 diagonalUp="1" diagonalDown="1">
      <left style="medium"/>
      <right>
        <color indexed="63"/>
      </right>
      <top style="medium"/>
      <bottom style="medium"/>
      <diagonal style="hair"/>
    </border>
    <border diagonalUp="1" diagonalDown="1">
      <left>
        <color indexed="63"/>
      </left>
      <right>
        <color indexed="63"/>
      </right>
      <top style="medium"/>
      <bottom style="medium"/>
      <diagonal style="hair"/>
    </border>
    <border diagonalUp="1" diagonalDown="1">
      <left>
        <color indexed="63"/>
      </left>
      <right style="thin"/>
      <top style="medium"/>
      <bottom style="medium"/>
      <diagonal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0" borderId="1" applyNumberFormat="0" applyAlignment="0" applyProtection="0"/>
    <xf numFmtId="0" fontId="30" fillId="21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2" fillId="22" borderId="2" applyNumberFormat="0" applyFont="0" applyAlignment="0" applyProtection="0"/>
    <xf numFmtId="0" fontId="31" fillId="0" borderId="3" applyNumberFormat="0" applyFill="0" applyAlignment="0" applyProtection="0"/>
    <xf numFmtId="0" fontId="32" fillId="3" borderId="0" applyNumberFormat="0" applyBorder="0" applyAlignment="0" applyProtection="0"/>
    <xf numFmtId="0" fontId="33" fillId="23" borderId="4" applyNumberFormat="0" applyAlignment="0" applyProtection="0"/>
    <xf numFmtId="0" fontId="3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3" borderId="9" applyNumberFormat="0" applyAlignment="0" applyProtection="0"/>
    <xf numFmtId="0" fontId="4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1" fillId="7" borderId="4" applyNumberFormat="0" applyAlignment="0" applyProtection="0"/>
    <xf numFmtId="0" fontId="6" fillId="0" borderId="0" applyNumberFormat="0" applyFill="0" applyBorder="0" applyAlignment="0" applyProtection="0"/>
    <xf numFmtId="0" fontId="42" fillId="4" borderId="0" applyNumberFormat="0" applyBorder="0" applyAlignment="0" applyProtection="0"/>
  </cellStyleXfs>
  <cellXfs count="465">
    <xf numFmtId="0" fontId="0" fillId="0" borderId="0" xfId="0" applyAlignment="1">
      <alignment/>
    </xf>
    <xf numFmtId="0" fontId="10" fillId="24" borderId="0" xfId="0" applyFont="1" applyFill="1" applyAlignment="1">
      <alignment vertical="center"/>
    </xf>
    <xf numFmtId="0" fontId="11" fillId="24" borderId="0" xfId="0" applyFont="1" applyFill="1" applyAlignment="1">
      <alignment vertical="center" shrinkToFit="1"/>
    </xf>
    <xf numFmtId="0" fontId="10" fillId="0" borderId="0" xfId="0" applyFont="1" applyAlignment="1">
      <alignment vertical="center"/>
    </xf>
    <xf numFmtId="0" fontId="15" fillId="24" borderId="0" xfId="0" applyFont="1" applyFill="1" applyAlignment="1">
      <alignment vertical="center" shrinkToFit="1"/>
    </xf>
    <xf numFmtId="0" fontId="16" fillId="24" borderId="0" xfId="0" applyFont="1" applyFill="1" applyAlignment="1">
      <alignment horizontal="left" vertical="center"/>
    </xf>
    <xf numFmtId="0" fontId="17" fillId="24" borderId="0" xfId="0" applyFont="1" applyFill="1" applyAlignment="1">
      <alignment vertical="center"/>
    </xf>
    <xf numFmtId="0" fontId="19" fillId="24" borderId="0" xfId="0" applyFont="1" applyFill="1" applyAlignment="1">
      <alignment vertical="center"/>
    </xf>
    <xf numFmtId="0" fontId="11" fillId="24" borderId="10" xfId="0" applyFont="1" applyFill="1" applyBorder="1" applyAlignment="1">
      <alignment horizontal="center" vertical="center" shrinkToFit="1"/>
    </xf>
    <xf numFmtId="0" fontId="11" fillId="24" borderId="11" xfId="0" applyFont="1" applyFill="1" applyBorder="1" applyAlignment="1">
      <alignment horizontal="center" vertical="center" shrinkToFit="1"/>
    </xf>
    <xf numFmtId="0" fontId="11" fillId="24" borderId="12" xfId="0" applyFont="1" applyFill="1" applyBorder="1" applyAlignment="1">
      <alignment horizontal="center" vertical="center" shrinkToFit="1"/>
    </xf>
    <xf numFmtId="0" fontId="11" fillId="24" borderId="0" xfId="0" applyFont="1" applyFill="1" applyBorder="1" applyAlignment="1">
      <alignment horizontal="center" vertical="center"/>
    </xf>
    <xf numFmtId="188" fontId="11" fillId="24" borderId="0" xfId="0" applyNumberFormat="1" applyFont="1" applyFill="1" applyBorder="1" applyAlignment="1">
      <alignment horizontal="right" vertical="center" shrinkToFit="1"/>
    </xf>
    <xf numFmtId="188" fontId="11" fillId="24" borderId="13" xfId="0" applyNumberFormat="1" applyFont="1" applyFill="1" applyBorder="1" applyAlignment="1">
      <alignment horizontal="right" vertical="center" shrinkToFit="1"/>
    </xf>
    <xf numFmtId="0" fontId="11" fillId="24" borderId="14" xfId="0" applyFont="1" applyFill="1" applyBorder="1" applyAlignment="1">
      <alignment horizontal="center" vertical="center" shrinkToFit="1"/>
    </xf>
    <xf numFmtId="0" fontId="11" fillId="24" borderId="0" xfId="0" applyFont="1" applyFill="1" applyBorder="1" applyAlignment="1">
      <alignment horizontal="center" vertical="center" shrinkToFit="1"/>
    </xf>
    <xf numFmtId="0" fontId="11" fillId="24" borderId="15" xfId="0" applyFont="1" applyFill="1" applyBorder="1" applyAlignment="1">
      <alignment horizontal="center" vertical="center" shrinkToFit="1"/>
    </xf>
    <xf numFmtId="0" fontId="11" fillId="24" borderId="16" xfId="0" applyFont="1" applyFill="1" applyBorder="1" applyAlignment="1">
      <alignment horizontal="center" vertical="center" shrinkToFit="1"/>
    </xf>
    <xf numFmtId="0" fontId="11" fillId="24" borderId="17" xfId="0" applyFont="1" applyFill="1" applyBorder="1" applyAlignment="1">
      <alignment horizontal="center" vertical="center" shrinkToFit="1"/>
    </xf>
    <xf numFmtId="0" fontId="11" fillId="24" borderId="18" xfId="0" applyFont="1" applyFill="1" applyBorder="1" applyAlignment="1">
      <alignment horizontal="center" vertical="center" shrinkToFit="1"/>
    </xf>
    <xf numFmtId="0" fontId="11" fillId="24" borderId="19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left" vertical="center"/>
    </xf>
    <xf numFmtId="38" fontId="11" fillId="24" borderId="14" xfId="49" applyFont="1" applyFill="1" applyBorder="1" applyAlignment="1">
      <alignment horizontal="center" vertical="center" shrinkToFit="1"/>
    </xf>
    <xf numFmtId="38" fontId="11" fillId="24" borderId="0" xfId="49" applyFont="1" applyFill="1" applyBorder="1" applyAlignment="1">
      <alignment horizontal="center" vertical="center" shrinkToFit="1"/>
    </xf>
    <xf numFmtId="38" fontId="11" fillId="24" borderId="18" xfId="0" applyNumberFormat="1" applyFont="1" applyFill="1" applyBorder="1" applyAlignment="1">
      <alignment horizontal="center" vertical="center" shrinkToFit="1"/>
    </xf>
    <xf numFmtId="0" fontId="11" fillId="24" borderId="20" xfId="0" applyFont="1" applyFill="1" applyBorder="1" applyAlignment="1">
      <alignment horizontal="center" vertical="center" shrinkToFit="1"/>
    </xf>
    <xf numFmtId="0" fontId="11" fillId="24" borderId="21" xfId="0" applyFont="1" applyFill="1" applyBorder="1" applyAlignment="1">
      <alignment vertical="center" shrinkToFit="1"/>
    </xf>
    <xf numFmtId="0" fontId="11" fillId="24" borderId="22" xfId="0" applyFont="1" applyFill="1" applyBorder="1" applyAlignment="1">
      <alignment vertical="center" shrinkToFit="1"/>
    </xf>
    <xf numFmtId="188" fontId="11" fillId="24" borderId="23" xfId="0" applyNumberFormat="1" applyFont="1" applyFill="1" applyBorder="1" applyAlignment="1">
      <alignment horizontal="right" vertical="center" shrinkToFit="1"/>
    </xf>
    <xf numFmtId="38" fontId="9" fillId="24" borderId="24" xfId="49" applyFont="1" applyFill="1" applyBorder="1" applyAlignment="1">
      <alignment horizontal="right" vertical="center" shrinkToFit="1"/>
    </xf>
    <xf numFmtId="38" fontId="9" fillId="24" borderId="0" xfId="49" applyFont="1" applyFill="1" applyBorder="1" applyAlignment="1">
      <alignment horizontal="right" vertical="center" shrinkToFit="1"/>
    </xf>
    <xf numFmtId="38" fontId="9" fillId="24" borderId="25" xfId="49" applyFont="1" applyFill="1" applyBorder="1" applyAlignment="1">
      <alignment horizontal="right" vertical="center" shrinkToFit="1"/>
    </xf>
    <xf numFmtId="0" fontId="11" fillId="24" borderId="0" xfId="0" applyFont="1" applyFill="1" applyAlignment="1">
      <alignment vertical="center"/>
    </xf>
    <xf numFmtId="38" fontId="11" fillId="24" borderId="0" xfId="49" applyFont="1" applyFill="1" applyAlignment="1">
      <alignment vertical="center"/>
    </xf>
    <xf numFmtId="189" fontId="22" fillId="24" borderId="0" xfId="0" applyNumberFormat="1" applyFont="1" applyFill="1" applyAlignment="1">
      <alignment horizontal="center" vertical="center"/>
    </xf>
    <xf numFmtId="0" fontId="11" fillId="24" borderId="0" xfId="0" applyFont="1" applyFill="1" applyBorder="1" applyAlignment="1">
      <alignment vertical="center" shrinkToFit="1"/>
    </xf>
    <xf numFmtId="0" fontId="11" fillId="25" borderId="0" xfId="0" applyFont="1" applyFill="1" applyBorder="1" applyAlignment="1">
      <alignment vertical="center" shrinkToFit="1"/>
    </xf>
    <xf numFmtId="0" fontId="11" fillId="25" borderId="26" xfId="0" applyFont="1" applyFill="1" applyBorder="1" applyAlignment="1">
      <alignment vertical="center" shrinkToFit="1"/>
    </xf>
    <xf numFmtId="0" fontId="11" fillId="24" borderId="24" xfId="0" applyFont="1" applyFill="1" applyBorder="1" applyAlignment="1">
      <alignment horizontal="right" vertical="center" shrinkToFit="1"/>
    </xf>
    <xf numFmtId="0" fontId="11" fillId="24" borderId="0" xfId="0" applyFont="1" applyFill="1" applyBorder="1" applyAlignment="1">
      <alignment horizontal="right" vertical="center" shrinkToFit="1"/>
    </xf>
    <xf numFmtId="0" fontId="11" fillId="24" borderId="27" xfId="0" applyFont="1" applyFill="1" applyBorder="1" applyAlignment="1">
      <alignment horizontal="right" vertical="center" shrinkToFit="1"/>
    </xf>
    <xf numFmtId="0" fontId="11" fillId="24" borderId="28" xfId="0" applyFont="1" applyFill="1" applyBorder="1" applyAlignment="1">
      <alignment horizontal="right" vertical="center" shrinkToFit="1"/>
    </xf>
    <xf numFmtId="0" fontId="11" fillId="25" borderId="29" xfId="0" applyFont="1" applyFill="1" applyBorder="1" applyAlignment="1">
      <alignment vertical="center" shrinkToFit="1"/>
    </xf>
    <xf numFmtId="0" fontId="11" fillId="25" borderId="30" xfId="0" applyFont="1" applyFill="1" applyBorder="1" applyAlignment="1">
      <alignment vertical="center" shrinkToFit="1"/>
    </xf>
    <xf numFmtId="0" fontId="11" fillId="25" borderId="27" xfId="0" applyFont="1" applyFill="1" applyBorder="1" applyAlignment="1">
      <alignment vertical="center" shrinkToFit="1"/>
    </xf>
    <xf numFmtId="0" fontId="11" fillId="24" borderId="31" xfId="0" applyFont="1" applyFill="1" applyBorder="1" applyAlignment="1">
      <alignment vertical="center" shrinkToFit="1"/>
    </xf>
    <xf numFmtId="0" fontId="11" fillId="24" borderId="32" xfId="0" applyFont="1" applyFill="1" applyBorder="1" applyAlignment="1">
      <alignment vertical="center" shrinkToFit="1"/>
    </xf>
    <xf numFmtId="0" fontId="11" fillId="24" borderId="26" xfId="0" applyFont="1" applyFill="1" applyBorder="1" applyAlignment="1">
      <alignment vertical="center" shrinkToFit="1"/>
    </xf>
    <xf numFmtId="0" fontId="11" fillId="24" borderId="33" xfId="0" applyFont="1" applyFill="1" applyBorder="1" applyAlignment="1">
      <alignment horizontal="right" vertical="center" shrinkToFit="1"/>
    </xf>
    <xf numFmtId="0" fontId="11" fillId="24" borderId="23" xfId="0" applyFont="1" applyFill="1" applyBorder="1" applyAlignment="1">
      <alignment horizontal="right" vertical="center" shrinkToFit="1"/>
    </xf>
    <xf numFmtId="0" fontId="11" fillId="24" borderId="34" xfId="0" applyNumberFormat="1" applyFont="1" applyFill="1" applyBorder="1" applyAlignment="1">
      <alignment horizontal="center" vertical="center" shrinkToFit="1"/>
    </xf>
    <xf numFmtId="0" fontId="11" fillId="24" borderId="35" xfId="0" applyFont="1" applyFill="1" applyBorder="1" applyAlignment="1">
      <alignment horizontal="center" vertical="center" shrinkToFit="1"/>
    </xf>
    <xf numFmtId="0" fontId="11" fillId="24" borderId="36" xfId="0" applyFont="1" applyFill="1" applyBorder="1" applyAlignment="1">
      <alignment horizontal="center" vertical="center" shrinkToFit="1"/>
    </xf>
    <xf numFmtId="0" fontId="11" fillId="24" borderId="37" xfId="0" applyFont="1" applyFill="1" applyBorder="1" applyAlignment="1">
      <alignment horizontal="center" vertical="center" shrinkToFit="1"/>
    </xf>
    <xf numFmtId="0" fontId="11" fillId="24" borderId="28" xfId="0" applyFont="1" applyFill="1" applyBorder="1" applyAlignment="1">
      <alignment vertical="center" shrinkToFit="1"/>
    </xf>
    <xf numFmtId="188" fontId="11" fillId="24" borderId="30" xfId="0" applyNumberFormat="1" applyFont="1" applyFill="1" applyBorder="1" applyAlignment="1">
      <alignment horizontal="right" vertical="center" shrinkToFit="1"/>
    </xf>
    <xf numFmtId="0" fontId="11" fillId="24" borderId="38" xfId="0" applyFont="1" applyFill="1" applyBorder="1" applyAlignment="1">
      <alignment horizontal="right" vertical="center" shrinkToFit="1"/>
    </xf>
    <xf numFmtId="0" fontId="11" fillId="25" borderId="39" xfId="0" applyFont="1" applyFill="1" applyBorder="1" applyAlignment="1">
      <alignment vertical="center" shrinkToFit="1"/>
    </xf>
    <xf numFmtId="0" fontId="11" fillId="25" borderId="23" xfId="0" applyFont="1" applyFill="1" applyBorder="1" applyAlignment="1">
      <alignment vertical="center" shrinkToFit="1"/>
    </xf>
    <xf numFmtId="0" fontId="11" fillId="25" borderId="40" xfId="0" applyFont="1" applyFill="1" applyBorder="1" applyAlignment="1">
      <alignment vertical="center" shrinkToFit="1"/>
    </xf>
    <xf numFmtId="0" fontId="11" fillId="24" borderId="39" xfId="0" applyFont="1" applyFill="1" applyBorder="1" applyAlignment="1">
      <alignment horizontal="right" vertical="center" shrinkToFit="1"/>
    </xf>
    <xf numFmtId="0" fontId="11" fillId="24" borderId="29" xfId="0" applyFont="1" applyFill="1" applyBorder="1" applyAlignment="1">
      <alignment horizontal="right" vertical="center" shrinkToFit="1"/>
    </xf>
    <xf numFmtId="0" fontId="11" fillId="24" borderId="30" xfId="0" applyFont="1" applyFill="1" applyBorder="1" applyAlignment="1">
      <alignment horizontal="right" vertical="center" shrinkToFit="1"/>
    </xf>
    <xf numFmtId="0" fontId="11" fillId="25" borderId="21" xfId="0" applyFont="1" applyFill="1" applyBorder="1" applyAlignment="1">
      <alignment vertical="center" shrinkToFit="1"/>
    </xf>
    <xf numFmtId="0" fontId="11" fillId="25" borderId="22" xfId="0" applyFont="1" applyFill="1" applyBorder="1" applyAlignment="1">
      <alignment vertical="center" shrinkToFit="1"/>
    </xf>
    <xf numFmtId="0" fontId="11" fillId="24" borderId="0" xfId="0" applyFont="1" applyFill="1" applyBorder="1" applyAlignment="1">
      <alignment vertical="center"/>
    </xf>
    <xf numFmtId="0" fontId="11" fillId="24" borderId="41" xfId="0" applyFont="1" applyFill="1" applyBorder="1" applyAlignment="1">
      <alignment horizontal="right" vertical="center" shrinkToFit="1"/>
    </xf>
    <xf numFmtId="188" fontId="11" fillId="24" borderId="42" xfId="0" applyNumberFormat="1" applyFont="1" applyFill="1" applyBorder="1" applyAlignment="1">
      <alignment horizontal="right" vertical="center" shrinkToFit="1"/>
    </xf>
    <xf numFmtId="0" fontId="11" fillId="24" borderId="42" xfId="0" applyFont="1" applyFill="1" applyBorder="1" applyAlignment="1">
      <alignment horizontal="right" vertical="center" shrinkToFit="1"/>
    </xf>
    <xf numFmtId="0" fontId="11" fillId="24" borderId="43" xfId="0" applyFont="1" applyFill="1" applyBorder="1" applyAlignment="1">
      <alignment horizontal="right" vertical="center" shrinkToFit="1"/>
    </xf>
    <xf numFmtId="38" fontId="9" fillId="24" borderId="41" xfId="49" applyFont="1" applyFill="1" applyBorder="1" applyAlignment="1">
      <alignment horizontal="right" vertical="center" shrinkToFit="1"/>
    </xf>
    <xf numFmtId="38" fontId="9" fillId="24" borderId="42" xfId="49" applyFont="1" applyFill="1" applyBorder="1" applyAlignment="1">
      <alignment horizontal="right" vertical="center" shrinkToFit="1"/>
    </xf>
    <xf numFmtId="38" fontId="9" fillId="24" borderId="44" xfId="49" applyFont="1" applyFill="1" applyBorder="1" applyAlignment="1">
      <alignment horizontal="right" vertical="center" shrinkToFit="1"/>
    </xf>
    <xf numFmtId="0" fontId="11" fillId="24" borderId="0" xfId="0" applyFont="1" applyFill="1" applyAlignment="1">
      <alignment horizontal="left" vertical="center"/>
    </xf>
    <xf numFmtId="0" fontId="11" fillId="25" borderId="45" xfId="0" applyFont="1" applyFill="1" applyBorder="1" applyAlignment="1">
      <alignment vertical="center" shrinkToFit="1"/>
    </xf>
    <xf numFmtId="0" fontId="11" fillId="24" borderId="30" xfId="0" applyFont="1" applyFill="1" applyBorder="1" applyAlignment="1">
      <alignment vertical="center" shrinkToFit="1"/>
    </xf>
    <xf numFmtId="0" fontId="11" fillId="24" borderId="38" xfId="0" applyFont="1" applyFill="1" applyBorder="1" applyAlignment="1">
      <alignment horizontal="center" vertical="center" shrinkToFit="1"/>
    </xf>
    <xf numFmtId="0" fontId="11" fillId="24" borderId="46" xfId="0" applyFont="1" applyFill="1" applyBorder="1" applyAlignment="1">
      <alignment vertical="center" shrinkToFit="1"/>
    </xf>
    <xf numFmtId="186" fontId="11" fillId="24" borderId="13" xfId="0" applyNumberFormat="1" applyFont="1" applyFill="1" applyBorder="1" applyAlignment="1">
      <alignment vertical="center" shrinkToFit="1"/>
    </xf>
    <xf numFmtId="0" fontId="11" fillId="24" borderId="24" xfId="0" applyFont="1" applyFill="1" applyBorder="1" applyAlignment="1">
      <alignment vertical="center" shrinkToFit="1"/>
    </xf>
    <xf numFmtId="186" fontId="11" fillId="24" borderId="0" xfId="0" applyNumberFormat="1" applyFont="1" applyFill="1" applyBorder="1" applyAlignment="1">
      <alignment vertical="center" shrinkToFit="1"/>
    </xf>
    <xf numFmtId="0" fontId="11" fillId="24" borderId="0" xfId="0" applyNumberFormat="1" applyFont="1" applyFill="1" applyBorder="1" applyAlignment="1">
      <alignment horizontal="center" vertical="center" shrinkToFit="1"/>
    </xf>
    <xf numFmtId="0" fontId="11" fillId="24" borderId="47" xfId="0" applyFont="1" applyFill="1" applyBorder="1" applyAlignment="1">
      <alignment vertical="center" shrinkToFit="1"/>
    </xf>
    <xf numFmtId="186" fontId="11" fillId="24" borderId="48" xfId="0" applyNumberFormat="1" applyFont="1" applyFill="1" applyBorder="1" applyAlignment="1">
      <alignment vertical="center" shrinkToFit="1"/>
    </xf>
    <xf numFmtId="186" fontId="11" fillId="24" borderId="25" xfId="0" applyNumberFormat="1" applyFont="1" applyFill="1" applyBorder="1" applyAlignment="1">
      <alignment vertical="center" shrinkToFit="1"/>
    </xf>
    <xf numFmtId="0" fontId="11" fillId="24" borderId="33" xfId="0" applyFont="1" applyFill="1" applyBorder="1" applyAlignment="1">
      <alignment vertical="center" shrinkToFit="1"/>
    </xf>
    <xf numFmtId="0" fontId="11" fillId="24" borderId="10" xfId="0" applyFont="1" applyFill="1" applyBorder="1" applyAlignment="1">
      <alignment horizontal="center" shrinkToFit="1"/>
    </xf>
    <xf numFmtId="0" fontId="11" fillId="24" borderId="12" xfId="0" applyFont="1" applyFill="1" applyBorder="1" applyAlignment="1">
      <alignment horizontal="center" shrinkToFit="1"/>
    </xf>
    <xf numFmtId="0" fontId="11" fillId="24" borderId="11" xfId="0" applyFont="1" applyFill="1" applyBorder="1" applyAlignment="1">
      <alignment horizontal="center" shrinkToFit="1"/>
    </xf>
    <xf numFmtId="38" fontId="11" fillId="24" borderId="0" xfId="49" applyFont="1" applyFill="1" applyAlignment="1">
      <alignment horizontal="center" vertical="center"/>
    </xf>
    <xf numFmtId="0" fontId="11" fillId="24" borderId="14" xfId="0" applyFont="1" applyFill="1" applyBorder="1" applyAlignment="1">
      <alignment shrinkToFit="1"/>
    </xf>
    <xf numFmtId="0" fontId="11" fillId="24" borderId="0" xfId="0" applyFont="1" applyFill="1" applyBorder="1" applyAlignment="1">
      <alignment shrinkToFit="1"/>
    </xf>
    <xf numFmtId="0" fontId="11" fillId="24" borderId="18" xfId="0" applyFont="1" applyFill="1" applyBorder="1" applyAlignment="1">
      <alignment shrinkToFit="1"/>
    </xf>
    <xf numFmtId="0" fontId="11" fillId="24" borderId="41" xfId="0" applyFont="1" applyFill="1" applyBorder="1" applyAlignment="1">
      <alignment vertical="center" shrinkToFit="1"/>
    </xf>
    <xf numFmtId="0" fontId="11" fillId="24" borderId="44" xfId="0" applyNumberFormat="1" applyFont="1" applyFill="1" applyBorder="1" applyAlignment="1">
      <alignment horizontal="center" vertical="center" shrinkToFit="1"/>
    </xf>
    <xf numFmtId="0" fontId="11" fillId="24" borderId="49" xfId="0" applyFont="1" applyFill="1" applyBorder="1" applyAlignment="1">
      <alignment horizontal="right" vertical="center" shrinkToFit="1"/>
    </xf>
    <xf numFmtId="0" fontId="11" fillId="24" borderId="15" xfId="0" applyFont="1" applyFill="1" applyBorder="1" applyAlignment="1">
      <alignment shrinkToFit="1"/>
    </xf>
    <xf numFmtId="0" fontId="11" fillId="24" borderId="16" xfId="0" applyFont="1" applyFill="1" applyBorder="1" applyAlignment="1">
      <alignment shrinkToFit="1"/>
    </xf>
    <xf numFmtId="0" fontId="11" fillId="24" borderId="17" xfId="0" applyFont="1" applyFill="1" applyBorder="1" applyAlignment="1">
      <alignment shrinkToFit="1"/>
    </xf>
    <xf numFmtId="186" fontId="11" fillId="24" borderId="0" xfId="0" applyNumberFormat="1" applyFont="1" applyFill="1" applyBorder="1" applyAlignment="1">
      <alignment vertical="center"/>
    </xf>
    <xf numFmtId="0" fontId="11" fillId="24" borderId="35" xfId="0" applyFont="1" applyFill="1" applyBorder="1" applyAlignment="1">
      <alignment shrinkToFit="1"/>
    </xf>
    <xf numFmtId="0" fontId="11" fillId="24" borderId="36" xfId="0" applyFont="1" applyFill="1" applyBorder="1" applyAlignment="1">
      <alignment shrinkToFit="1"/>
    </xf>
    <xf numFmtId="0" fontId="11" fillId="24" borderId="37" xfId="0" applyFont="1" applyFill="1" applyBorder="1" applyAlignment="1">
      <alignment shrinkToFit="1"/>
    </xf>
    <xf numFmtId="0" fontId="11" fillId="24" borderId="29" xfId="0" applyFont="1" applyFill="1" applyBorder="1" applyAlignment="1">
      <alignment vertical="center" shrinkToFit="1"/>
    </xf>
    <xf numFmtId="0" fontId="11" fillId="24" borderId="38" xfId="0" applyFont="1" applyFill="1" applyBorder="1" applyAlignment="1">
      <alignment vertical="center" shrinkToFit="1"/>
    </xf>
    <xf numFmtId="0" fontId="15" fillId="0" borderId="0" xfId="0" applyFont="1" applyAlignment="1">
      <alignment vertical="center" shrinkToFit="1"/>
    </xf>
    <xf numFmtId="0" fontId="11" fillId="24" borderId="50" xfId="0" applyFont="1" applyFill="1" applyBorder="1" applyAlignment="1">
      <alignment vertical="center" shrinkToFit="1"/>
    </xf>
    <xf numFmtId="0" fontId="11" fillId="24" borderId="40" xfId="0" applyFont="1" applyFill="1" applyBorder="1" applyAlignment="1">
      <alignment vertical="center" shrinkToFit="1"/>
    </xf>
    <xf numFmtId="0" fontId="10" fillId="24" borderId="0" xfId="0" applyFont="1" applyFill="1" applyBorder="1" applyAlignment="1">
      <alignment vertical="center"/>
    </xf>
    <xf numFmtId="38" fontId="11" fillId="24" borderId="0" xfId="49" applyFont="1" applyFill="1" applyBorder="1" applyAlignment="1">
      <alignment horizontal="center" vertical="center"/>
    </xf>
    <xf numFmtId="0" fontId="25" fillId="24" borderId="0" xfId="0" applyFont="1" applyFill="1" applyAlignment="1">
      <alignment horizontal="left" vertical="center" shrinkToFit="1"/>
    </xf>
    <xf numFmtId="0" fontId="10" fillId="24" borderId="0" xfId="0" applyFont="1" applyFill="1" applyAlignment="1">
      <alignment horizontal="left" vertical="center"/>
    </xf>
    <xf numFmtId="0" fontId="11" fillId="25" borderId="28" xfId="0" applyFont="1" applyFill="1" applyBorder="1" applyAlignment="1">
      <alignment vertical="center" shrinkToFit="1"/>
    </xf>
    <xf numFmtId="0" fontId="10" fillId="24" borderId="0" xfId="0" applyFont="1" applyFill="1" applyAlignment="1">
      <alignment vertical="center" shrinkToFit="1"/>
    </xf>
    <xf numFmtId="0" fontId="15" fillId="24" borderId="0" xfId="0" applyFont="1" applyFill="1" applyBorder="1" applyAlignment="1">
      <alignment vertical="center" shrinkToFit="1"/>
    </xf>
    <xf numFmtId="0" fontId="19" fillId="24" borderId="0" xfId="0" applyFont="1" applyFill="1" applyAlignment="1">
      <alignment horizontal="left" vertical="center"/>
    </xf>
    <xf numFmtId="0" fontId="11" fillId="24" borderId="0" xfId="0" applyFont="1" applyFill="1" applyAlignment="1">
      <alignment horizontal="center" vertical="center" shrinkToFit="1"/>
    </xf>
    <xf numFmtId="0" fontId="24" fillId="24" borderId="0" xfId="0" applyFont="1" applyFill="1" applyAlignment="1">
      <alignment horizontal="center" vertical="center" shrinkToFit="1"/>
    </xf>
    <xf numFmtId="0" fontId="19" fillId="24" borderId="0" xfId="0" applyFont="1" applyFill="1" applyAlignment="1">
      <alignment horizontal="left" vertical="center" shrinkToFit="1"/>
    </xf>
    <xf numFmtId="0" fontId="24" fillId="24" borderId="0" xfId="0" applyFont="1" applyFill="1" applyBorder="1" applyAlignment="1">
      <alignment horizontal="center" vertical="center" shrinkToFit="1"/>
    </xf>
    <xf numFmtId="0" fontId="25" fillId="24" borderId="0" xfId="0" applyFont="1" applyFill="1" applyAlignment="1">
      <alignment horizontal="left" vertical="center"/>
    </xf>
    <xf numFmtId="38" fontId="10" fillId="24" borderId="0" xfId="49" applyFont="1" applyFill="1" applyAlignment="1">
      <alignment horizontal="center" vertical="center"/>
    </xf>
    <xf numFmtId="189" fontId="21" fillId="24" borderId="0" xfId="0" applyNumberFormat="1" applyFont="1" applyFill="1" applyAlignment="1">
      <alignment horizontal="center" vertical="center"/>
    </xf>
    <xf numFmtId="0" fontId="19" fillId="24" borderId="0" xfId="0" applyFont="1" applyFill="1" applyBorder="1" applyAlignment="1">
      <alignment horizontal="left" vertical="center"/>
    </xf>
    <xf numFmtId="0" fontId="11" fillId="24" borderId="24" xfId="0" applyFont="1" applyFill="1" applyBorder="1" applyAlignment="1">
      <alignment horizontal="left" vertical="center" shrinkToFit="1"/>
    </xf>
    <xf numFmtId="38" fontId="11" fillId="24" borderId="14" xfId="49" applyFont="1" applyFill="1" applyBorder="1" applyAlignment="1">
      <alignment shrinkToFit="1"/>
    </xf>
    <xf numFmtId="38" fontId="11" fillId="24" borderId="0" xfId="49" applyFont="1" applyFill="1" applyBorder="1" applyAlignment="1">
      <alignment shrinkToFit="1"/>
    </xf>
    <xf numFmtId="38" fontId="11" fillId="24" borderId="18" xfId="0" applyNumberFormat="1" applyFont="1" applyFill="1" applyBorder="1" applyAlignment="1">
      <alignment shrinkToFit="1"/>
    </xf>
    <xf numFmtId="186" fontId="11" fillId="24" borderId="30" xfId="0" applyNumberFormat="1" applyFont="1" applyFill="1" applyBorder="1" applyAlignment="1">
      <alignment vertical="center" shrinkToFit="1"/>
    </xf>
    <xf numFmtId="38" fontId="11" fillId="24" borderId="15" xfId="49" applyFont="1" applyFill="1" applyBorder="1" applyAlignment="1">
      <alignment shrinkToFit="1"/>
    </xf>
    <xf numFmtId="38" fontId="11" fillId="24" borderId="16" xfId="49" applyFont="1" applyFill="1" applyBorder="1" applyAlignment="1">
      <alignment shrinkToFit="1"/>
    </xf>
    <xf numFmtId="0" fontId="11" fillId="24" borderId="23" xfId="0" applyNumberFormat="1" applyFont="1" applyFill="1" applyBorder="1" applyAlignment="1">
      <alignment horizontal="center" vertical="center" shrinkToFit="1"/>
    </xf>
    <xf numFmtId="38" fontId="11" fillId="24" borderId="35" xfId="49" applyFont="1" applyFill="1" applyBorder="1" applyAlignment="1">
      <alignment shrinkToFit="1"/>
    </xf>
    <xf numFmtId="38" fontId="11" fillId="24" borderId="36" xfId="49" applyFont="1" applyFill="1" applyBorder="1" applyAlignment="1">
      <alignment shrinkToFit="1"/>
    </xf>
    <xf numFmtId="0" fontId="11" fillId="24" borderId="47" xfId="0" applyFont="1" applyFill="1" applyBorder="1" applyAlignment="1">
      <alignment horizontal="right" vertical="center" shrinkToFit="1"/>
    </xf>
    <xf numFmtId="0" fontId="11" fillId="24" borderId="42" xfId="0" applyNumberFormat="1" applyFont="1" applyFill="1" applyBorder="1" applyAlignment="1">
      <alignment horizontal="center" vertical="center" shrinkToFit="1"/>
    </xf>
    <xf numFmtId="0" fontId="11" fillId="24" borderId="23" xfId="0" applyFont="1" applyFill="1" applyBorder="1" applyAlignment="1">
      <alignment vertical="center" shrinkToFit="1"/>
    </xf>
    <xf numFmtId="0" fontId="26" fillId="24" borderId="0" xfId="0" applyFont="1" applyFill="1" applyAlignment="1">
      <alignment vertical="center"/>
    </xf>
    <xf numFmtId="0" fontId="11" fillId="24" borderId="39" xfId="0" applyFont="1" applyFill="1" applyBorder="1" applyAlignment="1">
      <alignment vertical="center" shrinkToFit="1"/>
    </xf>
    <xf numFmtId="0" fontId="11" fillId="4" borderId="38" xfId="0" applyFont="1" applyFill="1" applyBorder="1" applyAlignment="1">
      <alignment horizontal="right" vertical="center" shrinkToFit="1"/>
    </xf>
    <xf numFmtId="0" fontId="11" fillId="4" borderId="0" xfId="0" applyFont="1" applyFill="1" applyBorder="1" applyAlignment="1">
      <alignment horizontal="right" vertical="center" shrinkToFit="1"/>
    </xf>
    <xf numFmtId="0" fontId="11" fillId="4" borderId="13" xfId="0" applyFont="1" applyFill="1" applyBorder="1" applyAlignment="1">
      <alignment horizontal="right" vertical="center" shrinkToFit="1"/>
    </xf>
    <xf numFmtId="0" fontId="11" fillId="4" borderId="51" xfId="0" applyFont="1" applyFill="1" applyBorder="1" applyAlignment="1">
      <alignment horizontal="right" vertical="center" shrinkToFit="1"/>
    </xf>
    <xf numFmtId="0" fontId="11" fillId="4" borderId="0" xfId="0" applyNumberFormat="1" applyFont="1" applyFill="1" applyBorder="1" applyAlignment="1" quotePrefix="1">
      <alignment horizontal="right" vertical="center" shrinkToFit="1"/>
    </xf>
    <xf numFmtId="0" fontId="11" fillId="4" borderId="39" xfId="0" applyFont="1" applyFill="1" applyBorder="1" applyAlignment="1">
      <alignment horizontal="right" vertical="center" shrinkToFit="1"/>
    </xf>
    <xf numFmtId="0" fontId="11" fillId="4" borderId="23" xfId="0" applyFont="1" applyFill="1" applyBorder="1" applyAlignment="1">
      <alignment horizontal="right" vertical="center" shrinkToFit="1"/>
    </xf>
    <xf numFmtId="0" fontId="11" fillId="4" borderId="29" xfId="0" applyFont="1" applyFill="1" applyBorder="1" applyAlignment="1">
      <alignment horizontal="right" vertical="center" shrinkToFit="1"/>
    </xf>
    <xf numFmtId="0" fontId="11" fillId="4" borderId="30" xfId="0" applyFont="1" applyFill="1" applyBorder="1" applyAlignment="1">
      <alignment horizontal="right" vertical="center" shrinkToFit="1"/>
    </xf>
    <xf numFmtId="0" fontId="11" fillId="24" borderId="0" xfId="0" applyFont="1" applyFill="1" applyBorder="1" applyAlignment="1">
      <alignment horizontal="right" vertical="center"/>
    </xf>
    <xf numFmtId="188" fontId="11" fillId="24" borderId="0" xfId="0" applyNumberFormat="1" applyFont="1" applyFill="1" applyBorder="1" applyAlignment="1">
      <alignment horizontal="right" vertical="center"/>
    </xf>
    <xf numFmtId="189" fontId="20" fillId="24" borderId="0" xfId="0" applyNumberFormat="1" applyFont="1" applyFill="1" applyBorder="1" applyAlignment="1">
      <alignment horizontal="center" vertical="center"/>
    </xf>
    <xf numFmtId="38" fontId="11" fillId="24" borderId="0" xfId="0" applyNumberFormat="1" applyFont="1" applyFill="1" applyBorder="1" applyAlignment="1">
      <alignment horizontal="center" vertical="center"/>
    </xf>
    <xf numFmtId="189" fontId="21" fillId="24" borderId="0" xfId="0" applyNumberFormat="1" applyFont="1" applyFill="1" applyBorder="1" applyAlignment="1">
      <alignment horizontal="center" vertical="center"/>
    </xf>
    <xf numFmtId="0" fontId="15" fillId="24" borderId="0" xfId="0" applyFont="1" applyFill="1" applyBorder="1" applyAlignment="1">
      <alignment vertical="center"/>
    </xf>
    <xf numFmtId="38" fontId="11" fillId="24" borderId="52" xfId="49" applyFont="1" applyFill="1" applyBorder="1" applyAlignment="1">
      <alignment horizontal="center" vertical="center" shrinkToFit="1"/>
    </xf>
    <xf numFmtId="38" fontId="11" fillId="24" borderId="53" xfId="49" applyFont="1" applyFill="1" applyBorder="1" applyAlignment="1">
      <alignment horizontal="center" vertical="center" shrinkToFit="1"/>
    </xf>
    <xf numFmtId="0" fontId="16" fillId="24" borderId="0" xfId="0" applyFont="1" applyFill="1" applyAlignment="1">
      <alignment vertical="center"/>
    </xf>
    <xf numFmtId="38" fontId="19" fillId="24" borderId="0" xfId="49" applyFont="1" applyFill="1" applyBorder="1" applyAlignment="1">
      <alignment horizontal="left" vertical="center"/>
    </xf>
    <xf numFmtId="189" fontId="23" fillId="24" borderId="0" xfId="0" applyNumberFormat="1" applyFont="1" applyFill="1" applyBorder="1" applyAlignment="1">
      <alignment vertical="center"/>
    </xf>
    <xf numFmtId="0" fontId="11" fillId="24" borderId="0" xfId="0" applyNumberFormat="1" applyFont="1" applyFill="1" applyBorder="1" applyAlignment="1">
      <alignment horizontal="center" vertical="center"/>
    </xf>
    <xf numFmtId="38" fontId="20" fillId="24" borderId="0" xfId="49" applyFont="1" applyFill="1" applyBorder="1" applyAlignment="1">
      <alignment horizontal="center" vertical="center"/>
    </xf>
    <xf numFmtId="0" fontId="11" fillId="24" borderId="28" xfId="0" applyFont="1" applyFill="1" applyBorder="1" applyAlignment="1">
      <alignment horizontal="center" vertical="center" shrinkToFit="1"/>
    </xf>
    <xf numFmtId="0" fontId="9" fillId="24" borderId="0" xfId="0" applyFont="1" applyFill="1" applyAlignment="1">
      <alignment vertical="center"/>
    </xf>
    <xf numFmtId="0" fontId="9" fillId="24" borderId="0" xfId="0" applyFont="1" applyFill="1" applyAlignment="1">
      <alignment horizontal="left" vertical="center"/>
    </xf>
    <xf numFmtId="0" fontId="11" fillId="24" borderId="25" xfId="0" applyNumberFormat="1" applyFont="1" applyFill="1" applyBorder="1" applyAlignment="1">
      <alignment horizontal="center" vertical="center" shrinkToFit="1"/>
    </xf>
    <xf numFmtId="0" fontId="11" fillId="24" borderId="47" xfId="0" applyFont="1" applyFill="1" applyBorder="1" applyAlignment="1">
      <alignment horizontal="left" vertical="center" shrinkToFit="1"/>
    </xf>
    <xf numFmtId="0" fontId="11" fillId="4" borderId="54" xfId="0" applyFont="1" applyFill="1" applyBorder="1" applyAlignment="1">
      <alignment horizontal="right" vertical="center" shrinkToFit="1"/>
    </xf>
    <xf numFmtId="188" fontId="11" fillId="24" borderId="55" xfId="0" applyNumberFormat="1" applyFont="1" applyFill="1" applyBorder="1" applyAlignment="1">
      <alignment horizontal="right" vertical="center" shrinkToFit="1"/>
    </xf>
    <xf numFmtId="0" fontId="11" fillId="4" borderId="55" xfId="0" applyFont="1" applyFill="1" applyBorder="1" applyAlignment="1">
      <alignment horizontal="right" vertical="center" shrinkToFit="1"/>
    </xf>
    <xf numFmtId="0" fontId="11" fillId="4" borderId="56" xfId="0" applyFont="1" applyFill="1" applyBorder="1" applyAlignment="1">
      <alignment horizontal="right" vertical="center" shrinkToFit="1"/>
    </xf>
    <xf numFmtId="188" fontId="11" fillId="24" borderId="57" xfId="0" applyNumberFormat="1" applyFont="1" applyFill="1" applyBorder="1" applyAlignment="1">
      <alignment horizontal="right" vertical="center" shrinkToFit="1"/>
    </xf>
    <xf numFmtId="0" fontId="11" fillId="4" borderId="57" xfId="0" applyNumberFormat="1" applyFont="1" applyFill="1" applyBorder="1" applyAlignment="1" quotePrefix="1">
      <alignment horizontal="right" vertical="center" shrinkToFit="1"/>
    </xf>
    <xf numFmtId="0" fontId="11" fillId="4" borderId="57" xfId="0" applyFont="1" applyFill="1" applyBorder="1" applyAlignment="1">
      <alignment horizontal="right" vertical="center" shrinkToFit="1"/>
    </xf>
    <xf numFmtId="0" fontId="11" fillId="4" borderId="58" xfId="0" applyFont="1" applyFill="1" applyBorder="1" applyAlignment="1">
      <alignment horizontal="right" vertical="center" shrinkToFit="1"/>
    </xf>
    <xf numFmtId="188" fontId="11" fillId="24" borderId="59" xfId="0" applyNumberFormat="1" applyFont="1" applyFill="1" applyBorder="1" applyAlignment="1">
      <alignment horizontal="right" vertical="center" shrinkToFit="1"/>
    </xf>
    <xf numFmtId="0" fontId="11" fillId="4" borderId="59" xfId="0" applyFont="1" applyFill="1" applyBorder="1" applyAlignment="1">
      <alignment horizontal="right" vertical="center" shrinkToFit="1"/>
    </xf>
    <xf numFmtId="38" fontId="9" fillId="24" borderId="60" xfId="49" applyFont="1" applyFill="1" applyBorder="1" applyAlignment="1">
      <alignment horizontal="right" vertical="center" shrinkToFit="1"/>
    </xf>
    <xf numFmtId="38" fontId="9" fillId="24" borderId="59" xfId="49" applyFont="1" applyFill="1" applyBorder="1" applyAlignment="1">
      <alignment horizontal="right" vertical="center" shrinkToFit="1"/>
    </xf>
    <xf numFmtId="38" fontId="9" fillId="24" borderId="61" xfId="49" applyFont="1" applyFill="1" applyBorder="1" applyAlignment="1">
      <alignment horizontal="right" vertical="center" shrinkToFit="1"/>
    </xf>
    <xf numFmtId="0" fontId="11" fillId="24" borderId="62" xfId="0" applyFont="1" applyFill="1" applyBorder="1" applyAlignment="1">
      <alignment horizontal="right" vertical="center" shrinkToFit="1"/>
    </xf>
    <xf numFmtId="0" fontId="11" fillId="24" borderId="57" xfId="0" applyFont="1" applyFill="1" applyBorder="1" applyAlignment="1">
      <alignment horizontal="right" vertical="center" shrinkToFit="1"/>
    </xf>
    <xf numFmtId="0" fontId="11" fillId="24" borderId="63" xfId="0" applyFont="1" applyFill="1" applyBorder="1" applyAlignment="1">
      <alignment horizontal="right" vertical="center" shrinkToFit="1"/>
    </xf>
    <xf numFmtId="188" fontId="11" fillId="24" borderId="64" xfId="0" applyNumberFormat="1" applyFont="1" applyFill="1" applyBorder="1" applyAlignment="1">
      <alignment horizontal="right" vertical="center" shrinkToFit="1"/>
    </xf>
    <xf numFmtId="0" fontId="11" fillId="24" borderId="64" xfId="0" applyFont="1" applyFill="1" applyBorder="1" applyAlignment="1">
      <alignment horizontal="right" vertical="center" shrinkToFit="1"/>
    </xf>
    <xf numFmtId="0" fontId="11" fillId="24" borderId="65" xfId="0" applyFont="1" applyFill="1" applyBorder="1" applyAlignment="1">
      <alignment horizontal="right" vertical="center" shrinkToFit="1"/>
    </xf>
    <xf numFmtId="188" fontId="11" fillId="24" borderId="66" xfId="0" applyNumberFormat="1" applyFont="1" applyFill="1" applyBorder="1" applyAlignment="1">
      <alignment horizontal="right" vertical="center" shrinkToFit="1"/>
    </xf>
    <xf numFmtId="0" fontId="11" fillId="24" borderId="66" xfId="0" applyFont="1" applyFill="1" applyBorder="1" applyAlignment="1">
      <alignment horizontal="right" vertical="center" shrinkToFit="1"/>
    </xf>
    <xf numFmtId="0" fontId="11" fillId="24" borderId="60" xfId="0" applyFont="1" applyFill="1" applyBorder="1" applyAlignment="1">
      <alignment horizontal="right" vertical="center" shrinkToFit="1"/>
    </xf>
    <xf numFmtId="0" fontId="11" fillId="24" borderId="59" xfId="0" applyFont="1" applyFill="1" applyBorder="1" applyAlignment="1">
      <alignment horizontal="right" vertical="center" shrinkToFit="1"/>
    </xf>
    <xf numFmtId="0" fontId="11" fillId="25" borderId="67" xfId="0" applyFont="1" applyFill="1" applyBorder="1" applyAlignment="1">
      <alignment vertical="center" shrinkToFit="1"/>
    </xf>
    <xf numFmtId="0" fontId="11" fillId="25" borderId="68" xfId="0" applyFont="1" applyFill="1" applyBorder="1" applyAlignment="1">
      <alignment vertical="center" shrinkToFit="1"/>
    </xf>
    <xf numFmtId="0" fontId="11" fillId="24" borderId="69" xfId="0" applyFont="1" applyFill="1" applyBorder="1" applyAlignment="1">
      <alignment vertical="center" shrinkToFit="1"/>
    </xf>
    <xf numFmtId="0" fontId="11" fillId="25" borderId="70" xfId="0" applyFont="1" applyFill="1" applyBorder="1" applyAlignment="1">
      <alignment vertical="center" shrinkToFit="1"/>
    </xf>
    <xf numFmtId="0" fontId="11" fillId="24" borderId="67" xfId="0" applyFont="1" applyFill="1" applyBorder="1" applyAlignment="1">
      <alignment vertical="center" shrinkToFit="1"/>
    </xf>
    <xf numFmtId="0" fontId="11" fillId="24" borderId="71" xfId="0" applyFont="1" applyFill="1" applyBorder="1" applyAlignment="1">
      <alignment vertical="center" shrinkToFit="1"/>
    </xf>
    <xf numFmtId="0" fontId="11" fillId="25" borderId="72" xfId="0" applyFont="1" applyFill="1" applyBorder="1" applyAlignment="1">
      <alignment vertical="center" shrinkToFit="1"/>
    </xf>
    <xf numFmtId="0" fontId="11" fillId="25" borderId="73" xfId="0" applyFont="1" applyFill="1" applyBorder="1" applyAlignment="1">
      <alignment vertical="center" shrinkToFit="1"/>
    </xf>
    <xf numFmtId="0" fontId="11" fillId="24" borderId="72" xfId="0" applyFont="1" applyFill="1" applyBorder="1" applyAlignment="1">
      <alignment vertical="center" shrinkToFit="1"/>
    </xf>
    <xf numFmtId="0" fontId="11" fillId="24" borderId="74" xfId="0" applyFont="1" applyFill="1" applyBorder="1" applyAlignment="1">
      <alignment vertical="center" shrinkToFit="1"/>
    </xf>
    <xf numFmtId="0" fontId="19" fillId="24" borderId="67" xfId="0" applyFont="1" applyFill="1" applyBorder="1" applyAlignment="1">
      <alignment horizontal="left" vertical="center"/>
    </xf>
    <xf numFmtId="0" fontId="11" fillId="25" borderId="69" xfId="0" applyFont="1" applyFill="1" applyBorder="1" applyAlignment="1">
      <alignment vertical="center" shrinkToFit="1"/>
    </xf>
    <xf numFmtId="0" fontId="11" fillId="24" borderId="73" xfId="0" applyFont="1" applyFill="1" applyBorder="1" applyAlignment="1">
      <alignment vertical="center" shrinkToFit="1"/>
    </xf>
    <xf numFmtId="0" fontId="11" fillId="25" borderId="71" xfId="0" applyFont="1" applyFill="1" applyBorder="1" applyAlignment="1">
      <alignment vertical="center" shrinkToFit="1"/>
    </xf>
    <xf numFmtId="0" fontId="11" fillId="25" borderId="75" xfId="0" applyFont="1" applyFill="1" applyBorder="1" applyAlignment="1">
      <alignment vertical="center" shrinkToFit="1"/>
    </xf>
    <xf numFmtId="0" fontId="11" fillId="24" borderId="76" xfId="0" applyFont="1" applyFill="1" applyBorder="1" applyAlignment="1">
      <alignment vertical="center" shrinkToFit="1"/>
    </xf>
    <xf numFmtId="0" fontId="11" fillId="24" borderId="77" xfId="0" applyFont="1" applyFill="1" applyBorder="1" applyAlignment="1">
      <alignment vertical="center" shrinkToFit="1"/>
    </xf>
    <xf numFmtId="0" fontId="11" fillId="24" borderId="78" xfId="0" applyFont="1" applyFill="1" applyBorder="1" applyAlignment="1">
      <alignment vertical="center" shrinkToFit="1"/>
    </xf>
    <xf numFmtId="0" fontId="11" fillId="24" borderId="70" xfId="0" applyFont="1" applyFill="1" applyBorder="1" applyAlignment="1">
      <alignment vertical="center" shrinkToFit="1"/>
    </xf>
    <xf numFmtId="0" fontId="11" fillId="24" borderId="75" xfId="0" applyFont="1" applyFill="1" applyBorder="1" applyAlignment="1">
      <alignment vertical="center" shrinkToFit="1"/>
    </xf>
    <xf numFmtId="0" fontId="10" fillId="24" borderId="75" xfId="0" applyFont="1" applyFill="1" applyBorder="1" applyAlignment="1">
      <alignment vertical="center"/>
    </xf>
    <xf numFmtId="0" fontId="11" fillId="24" borderId="79" xfId="0" applyFont="1" applyFill="1" applyBorder="1" applyAlignment="1">
      <alignment vertical="center" shrinkToFit="1"/>
    </xf>
    <xf numFmtId="0" fontId="11" fillId="24" borderId="80" xfId="0" applyFont="1" applyFill="1" applyBorder="1" applyAlignment="1">
      <alignment vertical="center" shrinkToFit="1"/>
    </xf>
    <xf numFmtId="0" fontId="11" fillId="24" borderId="68" xfId="0" applyFont="1" applyFill="1" applyBorder="1" applyAlignment="1">
      <alignment vertical="center" shrinkToFit="1"/>
    </xf>
    <xf numFmtId="0" fontId="11" fillId="24" borderId="80" xfId="0" applyFont="1" applyFill="1" applyBorder="1" applyAlignment="1">
      <alignment horizontal="center" vertical="center" shrinkToFit="1"/>
    </xf>
    <xf numFmtId="0" fontId="11" fillId="25" borderId="81" xfId="0" applyFont="1" applyFill="1" applyBorder="1" applyAlignment="1">
      <alignment vertical="center" shrinkToFit="1"/>
    </xf>
    <xf numFmtId="0" fontId="11" fillId="25" borderId="76" xfId="0" applyFont="1" applyFill="1" applyBorder="1" applyAlignment="1">
      <alignment vertical="center" shrinkToFit="1"/>
    </xf>
    <xf numFmtId="0" fontId="19" fillId="24" borderId="68" xfId="0" applyFont="1" applyFill="1" applyBorder="1" applyAlignment="1">
      <alignment horizontal="left" vertical="center"/>
    </xf>
    <xf numFmtId="0" fontId="19" fillId="24" borderId="69" xfId="0" applyFont="1" applyFill="1" applyBorder="1" applyAlignment="1">
      <alignment horizontal="left" vertical="center"/>
    </xf>
    <xf numFmtId="0" fontId="11" fillId="24" borderId="79" xfId="0" applyFont="1" applyFill="1" applyBorder="1" applyAlignment="1">
      <alignment horizontal="center" vertical="center" shrinkToFit="1"/>
    </xf>
    <xf numFmtId="0" fontId="10" fillId="24" borderId="76" xfId="0" applyFont="1" applyFill="1" applyBorder="1" applyAlignment="1">
      <alignment vertical="center"/>
    </xf>
    <xf numFmtId="0" fontId="10" fillId="24" borderId="82" xfId="0" applyFont="1" applyFill="1" applyBorder="1" applyAlignment="1">
      <alignment vertical="center"/>
    </xf>
    <xf numFmtId="0" fontId="11" fillId="24" borderId="72" xfId="0" applyFont="1" applyFill="1" applyBorder="1" applyAlignment="1">
      <alignment horizontal="center" vertical="center" shrinkToFit="1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vertical="center" shrinkToFit="1"/>
    </xf>
    <xf numFmtId="0" fontId="44" fillId="25" borderId="29" xfId="0" applyFont="1" applyFill="1" applyBorder="1" applyAlignment="1">
      <alignment horizontal="left" vertical="center" shrinkToFit="1"/>
    </xf>
    <xf numFmtId="0" fontId="44" fillId="25" borderId="38" xfId="0" applyFont="1" applyFill="1" applyBorder="1" applyAlignment="1">
      <alignment horizontal="left" vertical="center" shrinkToFit="1"/>
    </xf>
    <xf numFmtId="38" fontId="9" fillId="25" borderId="29" xfId="49" applyFont="1" applyFill="1" applyBorder="1" applyAlignment="1">
      <alignment horizontal="left" vertical="center" shrinkToFit="1"/>
    </xf>
    <xf numFmtId="187" fontId="9" fillId="25" borderId="30" xfId="0" applyNumberFormat="1" applyFont="1" applyFill="1" applyBorder="1" applyAlignment="1">
      <alignment vertical="center" shrinkToFit="1"/>
    </xf>
    <xf numFmtId="38" fontId="9" fillId="25" borderId="38" xfId="49" applyFont="1" applyFill="1" applyBorder="1" applyAlignment="1">
      <alignment horizontal="left" vertical="center" shrinkToFit="1"/>
    </xf>
    <xf numFmtId="187" fontId="9" fillId="25" borderId="0" xfId="0" applyNumberFormat="1" applyFont="1" applyFill="1" applyBorder="1" applyAlignment="1">
      <alignment vertical="center" shrinkToFit="1"/>
    </xf>
    <xf numFmtId="38" fontId="9" fillId="25" borderId="38" xfId="49" applyFont="1" applyFill="1" applyBorder="1" applyAlignment="1">
      <alignment horizontal="center" vertical="center" shrinkToFit="1"/>
    </xf>
    <xf numFmtId="38" fontId="9" fillId="25" borderId="0" xfId="49" applyFont="1" applyFill="1" applyBorder="1" applyAlignment="1">
      <alignment horizontal="center" vertical="center" shrinkToFit="1"/>
    </xf>
    <xf numFmtId="187" fontId="9" fillId="25" borderId="0" xfId="0" applyNumberFormat="1" applyFont="1" applyFill="1" applyBorder="1" applyAlignment="1">
      <alignment horizontal="center" vertical="center" shrinkToFit="1"/>
    </xf>
    <xf numFmtId="38" fontId="9" fillId="25" borderId="39" xfId="49" applyFont="1" applyFill="1" applyBorder="1" applyAlignment="1">
      <alignment horizontal="center" vertical="center" shrinkToFit="1"/>
    </xf>
    <xf numFmtId="38" fontId="9" fillId="25" borderId="23" xfId="49" applyFont="1" applyFill="1" applyBorder="1" applyAlignment="1">
      <alignment horizontal="center" vertical="center" shrinkToFit="1"/>
    </xf>
    <xf numFmtId="187" fontId="9" fillId="25" borderId="23" xfId="0" applyNumberFormat="1" applyFont="1" applyFill="1" applyBorder="1" applyAlignment="1">
      <alignment horizontal="center" vertical="center" shrinkToFit="1"/>
    </xf>
    <xf numFmtId="0" fontId="9" fillId="25" borderId="23" xfId="0" applyFont="1" applyFill="1" applyBorder="1" applyAlignment="1">
      <alignment horizontal="center" vertical="center" shrinkToFit="1"/>
    </xf>
    <xf numFmtId="0" fontId="9" fillId="25" borderId="40" xfId="0" applyFont="1" applyFill="1" applyBorder="1" applyAlignment="1">
      <alignment horizontal="center" vertical="center" shrinkToFit="1"/>
    </xf>
    <xf numFmtId="0" fontId="14" fillId="25" borderId="39" xfId="0" applyFont="1" applyFill="1" applyBorder="1" applyAlignment="1">
      <alignment horizontal="center" vertical="center" shrinkToFit="1"/>
    </xf>
    <xf numFmtId="38" fontId="9" fillId="25" borderId="39" xfId="49" applyFont="1" applyFill="1" applyBorder="1" applyAlignment="1">
      <alignment horizontal="left" vertical="center" shrinkToFit="1"/>
    </xf>
    <xf numFmtId="187" fontId="9" fillId="25" borderId="23" xfId="0" applyNumberFormat="1" applyFont="1" applyFill="1" applyBorder="1" applyAlignment="1">
      <alignment vertical="center" shrinkToFit="1"/>
    </xf>
    <xf numFmtId="0" fontId="9" fillId="25" borderId="0" xfId="0" applyFont="1" applyFill="1" applyBorder="1" applyAlignment="1">
      <alignment horizontal="center" vertical="center" shrinkToFit="1"/>
    </xf>
    <xf numFmtId="0" fontId="9" fillId="25" borderId="28" xfId="0" applyFont="1" applyFill="1" applyBorder="1" applyAlignment="1">
      <alignment horizontal="center" vertical="center" shrinkToFit="1"/>
    </xf>
    <xf numFmtId="38" fontId="9" fillId="25" borderId="39" xfId="49" applyFont="1" applyFill="1" applyBorder="1" applyAlignment="1">
      <alignment vertical="center" shrinkToFit="1"/>
    </xf>
    <xf numFmtId="38" fontId="9" fillId="25" borderId="23" xfId="49" applyFont="1" applyFill="1" applyBorder="1" applyAlignment="1">
      <alignment vertical="center" shrinkToFit="1"/>
    </xf>
    <xf numFmtId="0" fontId="9" fillId="25" borderId="23" xfId="0" applyFont="1" applyFill="1" applyBorder="1" applyAlignment="1">
      <alignment vertical="center" shrinkToFit="1"/>
    </xf>
    <xf numFmtId="0" fontId="9" fillId="25" borderId="40" xfId="0" applyFont="1" applyFill="1" applyBorder="1" applyAlignment="1">
      <alignment vertical="center" shrinkToFit="1"/>
    </xf>
    <xf numFmtId="38" fontId="9" fillId="25" borderId="83" xfId="49" applyFont="1" applyFill="1" applyBorder="1" applyAlignment="1">
      <alignment horizontal="center" vertical="center" shrinkToFit="1"/>
    </xf>
    <xf numFmtId="38" fontId="9" fillId="25" borderId="84" xfId="49" applyFont="1" applyFill="1" applyBorder="1" applyAlignment="1">
      <alignment horizontal="center" vertical="center" shrinkToFit="1"/>
    </xf>
    <xf numFmtId="187" fontId="9" fillId="25" borderId="84" xfId="0" applyNumberFormat="1" applyFont="1" applyFill="1" applyBorder="1" applyAlignment="1">
      <alignment horizontal="center" vertical="center" shrinkToFit="1"/>
    </xf>
    <xf numFmtId="0" fontId="9" fillId="25" borderId="84" xfId="0" applyFont="1" applyFill="1" applyBorder="1" applyAlignment="1">
      <alignment horizontal="center" vertical="center" shrinkToFit="1"/>
    </xf>
    <xf numFmtId="0" fontId="9" fillId="25" borderId="85" xfId="0" applyFont="1" applyFill="1" applyBorder="1" applyAlignment="1">
      <alignment horizontal="center" vertical="center" shrinkToFit="1"/>
    </xf>
    <xf numFmtId="0" fontId="11" fillId="4" borderId="86" xfId="0" applyFont="1" applyFill="1" applyBorder="1" applyAlignment="1">
      <alignment horizontal="right" vertical="center" shrinkToFit="1"/>
    </xf>
    <xf numFmtId="0" fontId="11" fillId="4" borderId="66" xfId="0" applyFont="1" applyFill="1" applyBorder="1" applyAlignment="1">
      <alignment horizontal="right" vertical="center" shrinkToFit="1"/>
    </xf>
    <xf numFmtId="0" fontId="11" fillId="24" borderId="86" xfId="0" applyFont="1" applyFill="1" applyBorder="1" applyAlignment="1">
      <alignment horizontal="right" vertical="center" shrinkToFit="1"/>
    </xf>
    <xf numFmtId="0" fontId="11" fillId="24" borderId="56" xfId="0" applyFont="1" applyFill="1" applyBorder="1" applyAlignment="1">
      <alignment horizontal="right" vertical="center" shrinkToFit="1"/>
    </xf>
    <xf numFmtId="0" fontId="11" fillId="24" borderId="58" xfId="0" applyFont="1" applyFill="1" applyBorder="1" applyAlignment="1">
      <alignment horizontal="right" vertical="center" shrinkToFit="1"/>
    </xf>
    <xf numFmtId="0" fontId="11" fillId="24" borderId="87" xfId="0" applyFont="1" applyFill="1" applyBorder="1" applyAlignment="1">
      <alignment horizontal="right" vertical="center" shrinkToFit="1"/>
    </xf>
    <xf numFmtId="0" fontId="45" fillId="24" borderId="0" xfId="0" applyFont="1" applyFill="1" applyBorder="1" applyAlignment="1">
      <alignment vertical="center" shrinkToFit="1"/>
    </xf>
    <xf numFmtId="0" fontId="45" fillId="24" borderId="0" xfId="0" applyFont="1" applyFill="1" applyBorder="1" applyAlignment="1">
      <alignment horizontal="center" vertical="center" shrinkToFit="1"/>
    </xf>
    <xf numFmtId="0" fontId="11" fillId="25" borderId="21" xfId="0" applyFont="1" applyFill="1" applyBorder="1" applyAlignment="1">
      <alignment horizontal="center" vertical="center" shrinkToFit="1"/>
    </xf>
    <xf numFmtId="0" fontId="11" fillId="24" borderId="88" xfId="0" applyFont="1" applyFill="1" applyBorder="1" applyAlignment="1">
      <alignment vertical="center" shrinkToFit="1"/>
    </xf>
    <xf numFmtId="0" fontId="11" fillId="24" borderId="89" xfId="0" applyFont="1" applyFill="1" applyBorder="1" applyAlignment="1">
      <alignment horizontal="right" vertical="center" shrinkToFit="1"/>
    </xf>
    <xf numFmtId="0" fontId="11" fillId="24" borderId="90" xfId="0" applyFont="1" applyFill="1" applyBorder="1" applyAlignment="1">
      <alignment horizontal="right" vertical="center" shrinkToFit="1"/>
    </xf>
    <xf numFmtId="0" fontId="11" fillId="24" borderId="42" xfId="0" applyFont="1" applyFill="1" applyBorder="1" applyAlignment="1">
      <alignment horizontal="right" vertical="center" shrinkToFit="1"/>
    </xf>
    <xf numFmtId="0" fontId="11" fillId="24" borderId="10" xfId="0" applyFont="1" applyFill="1" applyBorder="1" applyAlignment="1">
      <alignment horizontal="center"/>
    </xf>
    <xf numFmtId="0" fontId="11" fillId="24" borderId="12" xfId="0" applyFont="1" applyFill="1" applyBorder="1" applyAlignment="1">
      <alignment horizontal="center"/>
    </xf>
    <xf numFmtId="0" fontId="11" fillId="24" borderId="11" xfId="0" applyFont="1" applyFill="1" applyBorder="1" applyAlignment="1">
      <alignment horizontal="center"/>
    </xf>
    <xf numFmtId="0" fontId="11" fillId="24" borderId="24" xfId="0" applyFont="1" applyFill="1" applyBorder="1" applyAlignment="1">
      <alignment horizontal="center" vertical="center"/>
    </xf>
    <xf numFmtId="0" fontId="11" fillId="24" borderId="49" xfId="0" applyFont="1" applyFill="1" applyBorder="1" applyAlignment="1">
      <alignment horizontal="center" vertical="center" shrinkToFit="1"/>
    </xf>
    <xf numFmtId="0" fontId="11" fillId="24" borderId="28" xfId="0" applyNumberFormat="1" applyFont="1" applyFill="1" applyBorder="1" applyAlignment="1">
      <alignment horizontal="center" vertical="center" shrinkToFit="1"/>
    </xf>
    <xf numFmtId="0" fontId="11" fillId="24" borderId="40" xfId="0" applyNumberFormat="1" applyFont="1" applyFill="1" applyBorder="1" applyAlignment="1">
      <alignment horizontal="center" vertical="center" shrinkToFit="1"/>
    </xf>
    <xf numFmtId="0" fontId="11" fillId="24" borderId="91" xfId="0" applyFont="1" applyFill="1" applyBorder="1" applyAlignment="1">
      <alignment horizontal="right" vertical="center" shrinkToFit="1"/>
    </xf>
    <xf numFmtId="38" fontId="11" fillId="24" borderId="92" xfId="0" applyNumberFormat="1" applyFont="1" applyFill="1" applyBorder="1" applyAlignment="1">
      <alignment horizontal="center" vertical="center"/>
    </xf>
    <xf numFmtId="0" fontId="11" fillId="24" borderId="93" xfId="0" applyFont="1" applyFill="1" applyBorder="1" applyAlignment="1">
      <alignment horizontal="center" vertical="center"/>
    </xf>
    <xf numFmtId="0" fontId="11" fillId="24" borderId="94" xfId="0" applyFont="1" applyFill="1" applyBorder="1" applyAlignment="1">
      <alignment horizontal="center" vertical="center"/>
    </xf>
    <xf numFmtId="0" fontId="11" fillId="24" borderId="43" xfId="0" applyFont="1" applyFill="1" applyBorder="1" applyAlignment="1">
      <alignment horizontal="center" vertical="center" shrinkToFit="1"/>
    </xf>
    <xf numFmtId="0" fontId="11" fillId="24" borderId="42" xfId="0" applyFont="1" applyFill="1" applyBorder="1" applyAlignment="1">
      <alignment horizontal="center" vertical="center" shrinkToFit="1"/>
    </xf>
    <xf numFmtId="0" fontId="9" fillId="24" borderId="30" xfId="0" applyFont="1" applyFill="1" applyBorder="1" applyAlignment="1">
      <alignment horizontal="left"/>
    </xf>
    <xf numFmtId="0" fontId="9" fillId="24" borderId="23" xfId="0" applyFont="1" applyFill="1" applyBorder="1" applyAlignment="1">
      <alignment horizontal="left"/>
    </xf>
    <xf numFmtId="0" fontId="11" fillId="24" borderId="95" xfId="0" applyFont="1" applyFill="1" applyBorder="1" applyAlignment="1">
      <alignment horizontal="center" vertical="center"/>
    </xf>
    <xf numFmtId="0" fontId="11" fillId="24" borderId="96" xfId="0" applyFont="1" applyFill="1" applyBorder="1" applyAlignment="1">
      <alignment horizontal="center" vertical="center"/>
    </xf>
    <xf numFmtId="38" fontId="11" fillId="24" borderId="96" xfId="0" applyNumberFormat="1" applyFont="1" applyFill="1" applyBorder="1" applyAlignment="1">
      <alignment horizontal="center" vertical="center"/>
    </xf>
    <xf numFmtId="0" fontId="11" fillId="24" borderId="97" xfId="0" applyFont="1" applyFill="1" applyBorder="1" applyAlignment="1">
      <alignment horizontal="right" vertical="center" shrinkToFit="1"/>
    </xf>
    <xf numFmtId="0" fontId="11" fillId="24" borderId="98" xfId="0" applyFont="1" applyFill="1" applyBorder="1" applyAlignment="1">
      <alignment horizontal="right" vertical="center" shrinkToFit="1"/>
    </xf>
    <xf numFmtId="0" fontId="11" fillId="24" borderId="99" xfId="0" applyFont="1" applyFill="1" applyBorder="1" applyAlignment="1">
      <alignment horizontal="right" vertical="center" shrinkToFit="1"/>
    </xf>
    <xf numFmtId="0" fontId="11" fillId="24" borderId="30" xfId="0" applyFont="1" applyFill="1" applyBorder="1" applyAlignment="1">
      <alignment horizontal="right" vertical="center" shrinkToFit="1"/>
    </xf>
    <xf numFmtId="0" fontId="11" fillId="24" borderId="0" xfId="0" applyFont="1" applyFill="1" applyBorder="1" applyAlignment="1">
      <alignment horizontal="right" vertical="center" shrinkToFit="1"/>
    </xf>
    <xf numFmtId="0" fontId="11" fillId="24" borderId="100" xfId="0" applyFont="1" applyFill="1" applyBorder="1" applyAlignment="1">
      <alignment horizontal="right" vertical="center" shrinkToFit="1"/>
    </xf>
    <xf numFmtId="189" fontId="10" fillId="4" borderId="47" xfId="0" applyNumberFormat="1" applyFont="1" applyFill="1" applyBorder="1" applyAlignment="1">
      <alignment horizontal="center" vertical="center" shrinkToFit="1"/>
    </xf>
    <xf numFmtId="189" fontId="10" fillId="4" borderId="30" xfId="0" applyNumberFormat="1" applyFont="1" applyFill="1" applyBorder="1" applyAlignment="1">
      <alignment horizontal="center" vertical="center" shrinkToFit="1"/>
    </xf>
    <xf numFmtId="189" fontId="10" fillId="4" borderId="48" xfId="0" applyNumberFormat="1" applyFont="1" applyFill="1" applyBorder="1" applyAlignment="1">
      <alignment horizontal="center" vertical="center" shrinkToFit="1"/>
    </xf>
    <xf numFmtId="189" fontId="10" fillId="4" borderId="24" xfId="0" applyNumberFormat="1" applyFont="1" applyFill="1" applyBorder="1" applyAlignment="1">
      <alignment horizontal="center" vertical="center" shrinkToFit="1"/>
    </xf>
    <xf numFmtId="189" fontId="10" fillId="4" borderId="0" xfId="0" applyNumberFormat="1" applyFont="1" applyFill="1" applyBorder="1" applyAlignment="1">
      <alignment horizontal="center" vertical="center" shrinkToFit="1"/>
    </xf>
    <xf numFmtId="189" fontId="10" fillId="4" borderId="25" xfId="0" applyNumberFormat="1" applyFont="1" applyFill="1" applyBorder="1" applyAlignment="1">
      <alignment horizontal="center" vertical="center" shrinkToFit="1"/>
    </xf>
    <xf numFmtId="0" fontId="11" fillId="24" borderId="48" xfId="0" applyNumberFormat="1" applyFont="1" applyFill="1" applyBorder="1" applyAlignment="1">
      <alignment horizontal="center" vertical="center" shrinkToFit="1"/>
    </xf>
    <xf numFmtId="0" fontId="11" fillId="24" borderId="25" xfId="0" applyNumberFormat="1" applyFont="1" applyFill="1" applyBorder="1" applyAlignment="1">
      <alignment horizontal="center" vertical="center" shrinkToFit="1"/>
    </xf>
    <xf numFmtId="0" fontId="11" fillId="24" borderId="34" xfId="0" applyNumberFormat="1" applyFont="1" applyFill="1" applyBorder="1" applyAlignment="1">
      <alignment horizontal="center" vertical="center" shrinkToFit="1"/>
    </xf>
    <xf numFmtId="0" fontId="11" fillId="24" borderId="27" xfId="0" applyFont="1" applyFill="1" applyBorder="1" applyAlignment="1">
      <alignment horizontal="right" vertical="center" shrinkToFit="1"/>
    </xf>
    <xf numFmtId="0" fontId="11" fillId="24" borderId="28" xfId="0" applyFont="1" applyFill="1" applyBorder="1" applyAlignment="1">
      <alignment horizontal="right" vertical="center" shrinkToFit="1"/>
    </xf>
    <xf numFmtId="0" fontId="11" fillId="24" borderId="49" xfId="0" applyFont="1" applyFill="1" applyBorder="1" applyAlignment="1">
      <alignment horizontal="right" vertical="center" shrinkToFit="1"/>
    </xf>
    <xf numFmtId="0" fontId="11" fillId="24" borderId="101" xfId="0" applyFont="1" applyFill="1" applyBorder="1" applyAlignment="1">
      <alignment horizontal="right" vertical="center" shrinkToFit="1"/>
    </xf>
    <xf numFmtId="0" fontId="11" fillId="24" borderId="102" xfId="0" applyFont="1" applyFill="1" applyBorder="1" applyAlignment="1">
      <alignment horizontal="right" vertical="center" shrinkToFit="1"/>
    </xf>
    <xf numFmtId="0" fontId="11" fillId="24" borderId="103" xfId="0" applyFont="1" applyFill="1" applyBorder="1" applyAlignment="1">
      <alignment horizontal="right" vertical="center" shrinkToFit="1"/>
    </xf>
    <xf numFmtId="0" fontId="11" fillId="24" borderId="104" xfId="0" applyFont="1" applyFill="1" applyBorder="1" applyAlignment="1">
      <alignment horizontal="right" vertical="center" shrinkToFit="1"/>
    </xf>
    <xf numFmtId="0" fontId="11" fillId="24" borderId="105" xfId="0" applyFont="1" applyFill="1" applyBorder="1" applyAlignment="1">
      <alignment horizontal="right" vertical="center" shrinkToFit="1"/>
    </xf>
    <xf numFmtId="0" fontId="11" fillId="24" borderId="0" xfId="0" applyFont="1" applyFill="1" applyBorder="1" applyAlignment="1">
      <alignment horizontal="center" vertical="center"/>
    </xf>
    <xf numFmtId="0" fontId="11" fillId="24" borderId="25" xfId="0" applyFont="1" applyFill="1" applyBorder="1" applyAlignment="1">
      <alignment horizontal="center" vertical="center"/>
    </xf>
    <xf numFmtId="0" fontId="11" fillId="24" borderId="106" xfId="0" applyNumberFormat="1" applyFont="1" applyFill="1" applyBorder="1" applyAlignment="1">
      <alignment horizontal="center" vertical="center" shrinkToFit="1"/>
    </xf>
    <xf numFmtId="189" fontId="10" fillId="4" borderId="46" xfId="0" applyNumberFormat="1" applyFont="1" applyFill="1" applyBorder="1" applyAlignment="1">
      <alignment horizontal="center" vertical="center" shrinkToFit="1"/>
    </xf>
    <xf numFmtId="189" fontId="10" fillId="4" borderId="13" xfId="0" applyNumberFormat="1" applyFont="1" applyFill="1" applyBorder="1" applyAlignment="1">
      <alignment horizontal="center" vertical="center" shrinkToFit="1"/>
    </xf>
    <xf numFmtId="189" fontId="10" fillId="4" borderId="106" xfId="0" applyNumberFormat="1" applyFont="1" applyFill="1" applyBorder="1" applyAlignment="1">
      <alignment horizontal="center" vertical="center" shrinkToFit="1"/>
    </xf>
    <xf numFmtId="0" fontId="11" fillId="24" borderId="51" xfId="0" applyFont="1" applyFill="1" applyBorder="1" applyAlignment="1">
      <alignment horizontal="center" vertical="center" shrinkToFit="1"/>
    </xf>
    <xf numFmtId="0" fontId="11" fillId="24" borderId="13" xfId="0" applyFont="1" applyFill="1" applyBorder="1" applyAlignment="1">
      <alignment horizontal="center" vertical="center" shrinkToFit="1"/>
    </xf>
    <xf numFmtId="0" fontId="11" fillId="24" borderId="107" xfId="0" applyFont="1" applyFill="1" applyBorder="1" applyAlignment="1">
      <alignment horizontal="center" vertical="center" shrinkToFit="1"/>
    </xf>
    <xf numFmtId="0" fontId="11" fillId="24" borderId="46" xfId="0" applyFont="1" applyFill="1" applyBorder="1" applyAlignment="1">
      <alignment horizontal="center" vertical="center"/>
    </xf>
    <xf numFmtId="0" fontId="11" fillId="24" borderId="13" xfId="0" applyFont="1" applyFill="1" applyBorder="1" applyAlignment="1">
      <alignment horizontal="center" vertical="center"/>
    </xf>
    <xf numFmtId="0" fontId="11" fillId="24" borderId="106" xfId="0" applyFont="1" applyFill="1" applyBorder="1" applyAlignment="1">
      <alignment horizontal="center" vertical="center"/>
    </xf>
    <xf numFmtId="0" fontId="11" fillId="24" borderId="15" xfId="0" applyFont="1" applyFill="1" applyBorder="1" applyAlignment="1">
      <alignment horizontal="center" shrinkToFit="1"/>
    </xf>
    <xf numFmtId="0" fontId="11" fillId="24" borderId="16" xfId="0" applyFont="1" applyFill="1" applyBorder="1" applyAlignment="1">
      <alignment horizontal="center" shrinkToFit="1"/>
    </xf>
    <xf numFmtId="0" fontId="11" fillId="24" borderId="10" xfId="0" applyFont="1" applyFill="1" applyBorder="1" applyAlignment="1">
      <alignment horizontal="center" shrinkToFit="1"/>
    </xf>
    <xf numFmtId="0" fontId="11" fillId="24" borderId="12" xfId="0" applyFont="1" applyFill="1" applyBorder="1" applyAlignment="1">
      <alignment horizontal="center" shrinkToFit="1"/>
    </xf>
    <xf numFmtId="0" fontId="11" fillId="24" borderId="11" xfId="0" applyFont="1" applyFill="1" applyBorder="1" applyAlignment="1">
      <alignment horizontal="center" shrinkToFit="1"/>
    </xf>
    <xf numFmtId="0" fontId="11" fillId="24" borderId="40" xfId="0" applyFont="1" applyFill="1" applyBorder="1" applyAlignment="1">
      <alignment horizontal="right" vertical="center" shrinkToFit="1"/>
    </xf>
    <xf numFmtId="0" fontId="11" fillId="24" borderId="27" xfId="0" applyFont="1" applyFill="1" applyBorder="1" applyAlignment="1">
      <alignment horizontal="center" vertical="center" shrinkToFit="1"/>
    </xf>
    <xf numFmtId="0" fontId="11" fillId="24" borderId="28" xfId="0" applyFont="1" applyFill="1" applyBorder="1" applyAlignment="1">
      <alignment horizontal="center" vertical="center" shrinkToFit="1"/>
    </xf>
    <xf numFmtId="0" fontId="11" fillId="24" borderId="101" xfId="0" applyFont="1" applyFill="1" applyBorder="1" applyAlignment="1">
      <alignment horizontal="center" vertical="center" shrinkToFit="1"/>
    </xf>
    <xf numFmtId="0" fontId="11" fillId="24" borderId="102" xfId="0" applyFont="1" applyFill="1" applyBorder="1" applyAlignment="1">
      <alignment horizontal="center" vertical="center" shrinkToFit="1"/>
    </xf>
    <xf numFmtId="0" fontId="11" fillId="24" borderId="108" xfId="0" applyFont="1" applyFill="1" applyBorder="1" applyAlignment="1">
      <alignment horizontal="center" vertical="center" shrinkToFit="1"/>
    </xf>
    <xf numFmtId="0" fontId="11" fillId="24" borderId="104" xfId="0" applyFont="1" applyFill="1" applyBorder="1" applyAlignment="1">
      <alignment horizontal="center" vertical="center" shrinkToFit="1"/>
    </xf>
    <xf numFmtId="0" fontId="11" fillId="24" borderId="105" xfId="0" applyFont="1" applyFill="1" applyBorder="1" applyAlignment="1">
      <alignment horizontal="center" vertical="center" shrinkToFit="1"/>
    </xf>
    <xf numFmtId="0" fontId="11" fillId="24" borderId="109" xfId="0" applyFont="1" applyFill="1" applyBorder="1" applyAlignment="1">
      <alignment horizontal="center" vertical="center" shrinkToFit="1"/>
    </xf>
    <xf numFmtId="0" fontId="11" fillId="24" borderId="97" xfId="0" applyFont="1" applyFill="1" applyBorder="1" applyAlignment="1">
      <alignment horizontal="center" vertical="center" shrinkToFit="1"/>
    </xf>
    <xf numFmtId="0" fontId="11" fillId="24" borderId="98" xfId="0" applyFont="1" applyFill="1" applyBorder="1" applyAlignment="1">
      <alignment horizontal="center" vertical="center" shrinkToFit="1"/>
    </xf>
    <xf numFmtId="0" fontId="11" fillId="24" borderId="110" xfId="0" applyFont="1" applyFill="1" applyBorder="1" applyAlignment="1">
      <alignment horizontal="center" vertical="center" shrinkToFit="1"/>
    </xf>
    <xf numFmtId="189" fontId="20" fillId="4" borderId="47" xfId="0" applyNumberFormat="1" applyFont="1" applyFill="1" applyBorder="1" applyAlignment="1">
      <alignment horizontal="center" vertical="center" shrinkToFit="1"/>
    </xf>
    <xf numFmtId="189" fontId="20" fillId="4" borderId="30" xfId="0" applyNumberFormat="1" applyFont="1" applyFill="1" applyBorder="1" applyAlignment="1">
      <alignment horizontal="center" vertical="center" shrinkToFit="1"/>
    </xf>
    <xf numFmtId="189" fontId="20" fillId="4" borderId="48" xfId="0" applyNumberFormat="1" applyFont="1" applyFill="1" applyBorder="1" applyAlignment="1">
      <alignment horizontal="center" vertical="center" shrinkToFit="1"/>
    </xf>
    <xf numFmtId="189" fontId="20" fillId="4" borderId="24" xfId="0" applyNumberFormat="1" applyFont="1" applyFill="1" applyBorder="1" applyAlignment="1">
      <alignment horizontal="center" vertical="center" shrinkToFit="1"/>
    </xf>
    <xf numFmtId="189" fontId="20" fillId="4" borderId="0" xfId="0" applyNumberFormat="1" applyFont="1" applyFill="1" applyBorder="1" applyAlignment="1">
      <alignment horizontal="center" vertical="center" shrinkToFit="1"/>
    </xf>
    <xf numFmtId="189" fontId="20" fillId="4" borderId="25" xfId="0" applyNumberFormat="1" applyFont="1" applyFill="1" applyBorder="1" applyAlignment="1">
      <alignment horizontal="center" vertical="center" shrinkToFit="1"/>
    </xf>
    <xf numFmtId="0" fontId="11" fillId="24" borderId="111" xfId="0" applyFont="1" applyFill="1" applyBorder="1" applyAlignment="1">
      <alignment horizontal="right" vertical="center" shrinkToFit="1"/>
    </xf>
    <xf numFmtId="0" fontId="11" fillId="24" borderId="112" xfId="0" applyFont="1" applyFill="1" applyBorder="1" applyAlignment="1">
      <alignment horizontal="right" vertical="center" shrinkToFit="1"/>
    </xf>
    <xf numFmtId="0" fontId="11" fillId="24" borderId="113" xfId="0" applyFont="1" applyFill="1" applyBorder="1" applyAlignment="1">
      <alignment horizontal="right" vertical="center" shrinkToFit="1"/>
    </xf>
    <xf numFmtId="0" fontId="11" fillId="24" borderId="114" xfId="0" applyFont="1" applyFill="1" applyBorder="1" applyAlignment="1">
      <alignment horizontal="right" vertical="center" shrinkToFit="1"/>
    </xf>
    <xf numFmtId="0" fontId="11" fillId="24" borderId="115" xfId="0" applyFont="1" applyFill="1" applyBorder="1" applyAlignment="1">
      <alignment horizontal="right" vertical="center" shrinkToFit="1"/>
    </xf>
    <xf numFmtId="0" fontId="11" fillId="24" borderId="107" xfId="0" applyNumberFormat="1" applyFont="1" applyFill="1" applyBorder="1" applyAlignment="1">
      <alignment horizontal="center" vertical="center" shrinkToFit="1"/>
    </xf>
    <xf numFmtId="0" fontId="11" fillId="24" borderId="10" xfId="0" applyFont="1" applyFill="1" applyBorder="1" applyAlignment="1">
      <alignment horizontal="center" vertical="center" shrinkToFit="1"/>
    </xf>
    <xf numFmtId="0" fontId="11" fillId="24" borderId="12" xfId="0" applyFont="1" applyFill="1" applyBorder="1" applyAlignment="1">
      <alignment horizontal="center" vertical="center" shrinkToFit="1"/>
    </xf>
    <xf numFmtId="0" fontId="11" fillId="24" borderId="11" xfId="0" applyFont="1" applyFill="1" applyBorder="1" applyAlignment="1">
      <alignment horizontal="center" vertical="center" shrinkToFit="1"/>
    </xf>
    <xf numFmtId="0" fontId="11" fillId="24" borderId="44" xfId="0" applyFont="1" applyFill="1" applyBorder="1" applyAlignment="1">
      <alignment horizontal="center" vertical="center" shrinkToFit="1"/>
    </xf>
    <xf numFmtId="0" fontId="11" fillId="24" borderId="106" xfId="0" applyFont="1" applyFill="1" applyBorder="1" applyAlignment="1">
      <alignment horizontal="center" vertical="center" shrinkToFit="1"/>
    </xf>
    <xf numFmtId="189" fontId="21" fillId="24" borderId="88" xfId="0" applyNumberFormat="1" applyFont="1" applyFill="1" applyBorder="1" applyAlignment="1">
      <alignment horizontal="center" vertical="center"/>
    </xf>
    <xf numFmtId="189" fontId="21" fillId="24" borderId="21" xfId="0" applyNumberFormat="1" applyFont="1" applyFill="1" applyBorder="1" applyAlignment="1">
      <alignment horizontal="center" vertical="center"/>
    </xf>
    <xf numFmtId="189" fontId="21" fillId="24" borderId="22" xfId="0" applyNumberFormat="1" applyFont="1" applyFill="1" applyBorder="1" applyAlignment="1">
      <alignment horizontal="center" vertical="center"/>
    </xf>
    <xf numFmtId="189" fontId="21" fillId="24" borderId="50" xfId="0" applyNumberFormat="1" applyFont="1" applyFill="1" applyBorder="1" applyAlignment="1">
      <alignment horizontal="center" vertical="center"/>
    </xf>
    <xf numFmtId="189" fontId="21" fillId="24" borderId="31" xfId="0" applyNumberFormat="1" applyFont="1" applyFill="1" applyBorder="1" applyAlignment="1">
      <alignment horizontal="center" vertical="center"/>
    </xf>
    <xf numFmtId="189" fontId="21" fillId="24" borderId="32" xfId="0" applyNumberFormat="1" applyFont="1" applyFill="1" applyBorder="1" applyAlignment="1">
      <alignment horizontal="center" vertical="center"/>
    </xf>
    <xf numFmtId="189" fontId="20" fillId="4" borderId="46" xfId="0" applyNumberFormat="1" applyFont="1" applyFill="1" applyBorder="1" applyAlignment="1">
      <alignment horizontal="center" vertical="center" shrinkToFit="1"/>
    </xf>
    <xf numFmtId="189" fontId="20" fillId="4" borderId="13" xfId="0" applyNumberFormat="1" applyFont="1" applyFill="1" applyBorder="1" applyAlignment="1">
      <alignment horizontal="center" vertical="center" shrinkToFit="1"/>
    </xf>
    <xf numFmtId="189" fontId="20" fillId="4" borderId="106" xfId="0" applyNumberFormat="1" applyFont="1" applyFill="1" applyBorder="1" applyAlignment="1">
      <alignment horizontal="center" vertical="center" shrinkToFit="1"/>
    </xf>
    <xf numFmtId="0" fontId="11" fillId="24" borderId="46" xfId="0" applyFont="1" applyFill="1" applyBorder="1" applyAlignment="1">
      <alignment horizontal="center" vertical="center" shrinkToFit="1"/>
    </xf>
    <xf numFmtId="0" fontId="11" fillId="24" borderId="116" xfId="0" applyFont="1" applyFill="1" applyBorder="1" applyAlignment="1">
      <alignment horizontal="right" vertical="center" shrinkToFit="1"/>
    </xf>
    <xf numFmtId="0" fontId="11" fillId="24" borderId="117" xfId="0" applyFont="1" applyFill="1" applyBorder="1" applyAlignment="1">
      <alignment horizontal="right" vertical="center" shrinkToFit="1"/>
    </xf>
    <xf numFmtId="0" fontId="11" fillId="24" borderId="118" xfId="0" applyFont="1" applyFill="1" applyBorder="1" applyAlignment="1">
      <alignment horizontal="right" vertical="center" shrinkToFit="1"/>
    </xf>
    <xf numFmtId="0" fontId="11" fillId="24" borderId="119" xfId="0" applyFont="1" applyFill="1" applyBorder="1" applyAlignment="1">
      <alignment horizontal="right" vertical="center" shrinkToFit="1"/>
    </xf>
    <xf numFmtId="0" fontId="11" fillId="24" borderId="120" xfId="0" applyNumberFormat="1" applyFont="1" applyFill="1" applyBorder="1" applyAlignment="1">
      <alignment horizontal="center" vertical="center" shrinkToFit="1"/>
    </xf>
    <xf numFmtId="0" fontId="11" fillId="24" borderId="121" xfId="0" applyNumberFormat="1" applyFont="1" applyFill="1" applyBorder="1" applyAlignment="1">
      <alignment horizontal="center" vertical="center" shrinkToFit="1"/>
    </xf>
    <xf numFmtId="0" fontId="11" fillId="24" borderId="61" xfId="0" applyNumberFormat="1" applyFont="1" applyFill="1" applyBorder="1" applyAlignment="1">
      <alignment horizontal="center" vertical="center" shrinkToFit="1"/>
    </xf>
    <xf numFmtId="38" fontId="10" fillId="4" borderId="122" xfId="49" applyFont="1" applyFill="1" applyBorder="1" applyAlignment="1">
      <alignment horizontal="center" vertical="center" shrinkToFit="1"/>
    </xf>
    <xf numFmtId="38" fontId="10" fillId="4" borderId="55" xfId="49" applyFont="1" applyFill="1" applyBorder="1" applyAlignment="1">
      <alignment horizontal="center" vertical="center" shrinkToFit="1"/>
    </xf>
    <xf numFmtId="38" fontId="10" fillId="4" borderId="120" xfId="49" applyFont="1" applyFill="1" applyBorder="1" applyAlignment="1">
      <alignment horizontal="center" vertical="center" shrinkToFit="1"/>
    </xf>
    <xf numFmtId="38" fontId="10" fillId="4" borderId="62" xfId="49" applyFont="1" applyFill="1" applyBorder="1" applyAlignment="1">
      <alignment horizontal="center" vertical="center" shrinkToFit="1"/>
    </xf>
    <xf numFmtId="38" fontId="10" fillId="4" borderId="57" xfId="49" applyFont="1" applyFill="1" applyBorder="1" applyAlignment="1">
      <alignment horizontal="center" vertical="center" shrinkToFit="1"/>
    </xf>
    <xf numFmtId="38" fontId="10" fillId="4" borderId="121" xfId="49" applyFont="1" applyFill="1" applyBorder="1" applyAlignment="1">
      <alignment horizontal="center" vertical="center" shrinkToFit="1"/>
    </xf>
    <xf numFmtId="0" fontId="11" fillId="24" borderId="27" xfId="0" applyNumberFormat="1" applyFont="1" applyFill="1" applyBorder="1" applyAlignment="1">
      <alignment horizontal="center" vertical="center" shrinkToFit="1"/>
    </xf>
    <xf numFmtId="0" fontId="11" fillId="24" borderId="41" xfId="0" applyFont="1" applyFill="1" applyBorder="1" applyAlignment="1">
      <alignment horizontal="center" vertical="center" shrinkToFit="1"/>
    </xf>
    <xf numFmtId="0" fontId="13" fillId="24" borderId="46" xfId="0" applyFont="1" applyFill="1" applyBorder="1" applyAlignment="1">
      <alignment horizontal="left" vertical="center" shrinkToFit="1"/>
    </xf>
    <xf numFmtId="0" fontId="13" fillId="24" borderId="106" xfId="0" applyFont="1" applyFill="1" applyBorder="1" applyAlignment="1">
      <alignment horizontal="left" vertical="center" shrinkToFit="1"/>
    </xf>
    <xf numFmtId="0" fontId="13" fillId="24" borderId="41" xfId="0" applyFont="1" applyFill="1" applyBorder="1" applyAlignment="1">
      <alignment horizontal="left" vertical="center" shrinkToFit="1"/>
    </xf>
    <xf numFmtId="0" fontId="13" fillId="24" borderId="44" xfId="0" applyFont="1" applyFill="1" applyBorder="1" applyAlignment="1">
      <alignment horizontal="left" vertical="center" shrinkToFit="1"/>
    </xf>
    <xf numFmtId="38" fontId="11" fillId="24" borderId="96" xfId="0" applyNumberFormat="1" applyFont="1" applyFill="1" applyBorder="1" applyAlignment="1">
      <alignment horizontal="center" vertical="center" shrinkToFit="1"/>
    </xf>
    <xf numFmtId="0" fontId="11" fillId="24" borderId="96" xfId="0" applyFont="1" applyFill="1" applyBorder="1" applyAlignment="1">
      <alignment horizontal="center" vertical="center" shrinkToFit="1"/>
    </xf>
    <xf numFmtId="0" fontId="11" fillId="24" borderId="92" xfId="0" applyFont="1" applyFill="1" applyBorder="1" applyAlignment="1">
      <alignment horizontal="center" vertical="center" shrinkToFit="1"/>
    </xf>
    <xf numFmtId="38" fontId="11" fillId="24" borderId="94" xfId="0" applyNumberFormat="1" applyFont="1" applyFill="1" applyBorder="1" applyAlignment="1">
      <alignment horizontal="center" vertical="center" shrinkToFit="1"/>
    </xf>
    <xf numFmtId="0" fontId="11" fillId="24" borderId="94" xfId="0" applyFont="1" applyFill="1" applyBorder="1" applyAlignment="1">
      <alignment horizontal="center" vertical="center" shrinkToFit="1"/>
    </xf>
    <xf numFmtId="0" fontId="11" fillId="24" borderId="123" xfId="0" applyFont="1" applyFill="1" applyBorder="1" applyAlignment="1">
      <alignment horizontal="center" vertical="center" shrinkToFit="1"/>
    </xf>
    <xf numFmtId="0" fontId="43" fillId="24" borderId="0" xfId="0" applyFont="1" applyFill="1" applyAlignment="1">
      <alignment horizontal="left" vertical="center"/>
    </xf>
    <xf numFmtId="0" fontId="19" fillId="24" borderId="0" xfId="0" applyFont="1" applyFill="1" applyAlignment="1">
      <alignment horizontal="left" vertical="center"/>
    </xf>
    <xf numFmtId="189" fontId="21" fillId="24" borderId="29" xfId="0" applyNumberFormat="1" applyFont="1" applyFill="1" applyBorder="1" applyAlignment="1">
      <alignment horizontal="center" vertical="center"/>
    </xf>
    <xf numFmtId="189" fontId="21" fillId="24" borderId="30" xfId="0" applyNumberFormat="1" applyFont="1" applyFill="1" applyBorder="1" applyAlignment="1">
      <alignment horizontal="center" vertical="center"/>
    </xf>
    <xf numFmtId="189" fontId="21" fillId="24" borderId="27" xfId="0" applyNumberFormat="1" applyFont="1" applyFill="1" applyBorder="1" applyAlignment="1">
      <alignment horizontal="center" vertical="center"/>
    </xf>
    <xf numFmtId="189" fontId="21" fillId="24" borderId="39" xfId="0" applyNumberFormat="1" applyFont="1" applyFill="1" applyBorder="1" applyAlignment="1">
      <alignment horizontal="center" vertical="center"/>
    </xf>
    <xf numFmtId="189" fontId="21" fillId="24" borderId="23" xfId="0" applyNumberFormat="1" applyFont="1" applyFill="1" applyBorder="1" applyAlignment="1">
      <alignment horizontal="center" vertical="center"/>
    </xf>
    <xf numFmtId="189" fontId="21" fillId="24" borderId="40" xfId="0" applyNumberFormat="1" applyFont="1" applyFill="1" applyBorder="1" applyAlignment="1">
      <alignment horizontal="center" vertical="center"/>
    </xf>
    <xf numFmtId="189" fontId="21" fillId="24" borderId="124" xfId="0" applyNumberFormat="1" applyFont="1" applyFill="1" applyBorder="1" applyAlignment="1">
      <alignment horizontal="center" vertical="center"/>
    </xf>
    <xf numFmtId="189" fontId="21" fillId="24" borderId="125" xfId="0" applyNumberFormat="1" applyFont="1" applyFill="1" applyBorder="1" applyAlignment="1">
      <alignment horizontal="center" vertical="center"/>
    </xf>
    <xf numFmtId="0" fontId="11" fillId="24" borderId="10" xfId="0" applyFont="1" applyFill="1" applyBorder="1" applyAlignment="1">
      <alignment horizontal="center" vertical="center"/>
    </xf>
    <xf numFmtId="0" fontId="11" fillId="24" borderId="12" xfId="0" applyFont="1" applyFill="1" applyBorder="1" applyAlignment="1">
      <alignment horizontal="center" vertical="center"/>
    </xf>
    <xf numFmtId="0" fontId="11" fillId="24" borderId="11" xfId="0" applyFont="1" applyFill="1" applyBorder="1" applyAlignment="1">
      <alignment horizontal="center" vertical="center"/>
    </xf>
    <xf numFmtId="0" fontId="11" fillId="24" borderId="41" xfId="0" applyFont="1" applyFill="1" applyBorder="1" applyAlignment="1">
      <alignment horizontal="center" vertical="center"/>
    </xf>
    <xf numFmtId="0" fontId="11" fillId="24" borderId="42" xfId="0" applyFont="1" applyFill="1" applyBorder="1" applyAlignment="1">
      <alignment horizontal="center" vertical="center"/>
    </xf>
    <xf numFmtId="0" fontId="11" fillId="24" borderId="44" xfId="0" applyFont="1" applyFill="1" applyBorder="1" applyAlignment="1">
      <alignment horizontal="center" vertical="center"/>
    </xf>
    <xf numFmtId="0" fontId="11" fillId="24" borderId="118" xfId="0" applyFont="1" applyFill="1" applyBorder="1" applyAlignment="1">
      <alignment horizontal="center" vertical="center" shrinkToFit="1"/>
    </xf>
    <xf numFmtId="0" fontId="11" fillId="24" borderId="116" xfId="0" applyFont="1" applyFill="1" applyBorder="1" applyAlignment="1">
      <alignment horizontal="center" vertical="center" shrinkToFit="1"/>
    </xf>
    <xf numFmtId="0" fontId="11" fillId="24" borderId="117" xfId="0" applyFont="1" applyFill="1" applyBorder="1" applyAlignment="1">
      <alignment horizontal="center" vertical="center" shrinkToFit="1"/>
    </xf>
    <xf numFmtId="0" fontId="11" fillId="24" borderId="118" xfId="0" applyNumberFormat="1" applyFont="1" applyFill="1" applyBorder="1" applyAlignment="1">
      <alignment horizontal="center" vertical="center" shrinkToFit="1"/>
    </xf>
    <xf numFmtId="0" fontId="11" fillId="24" borderId="116" xfId="0" applyNumberFormat="1" applyFont="1" applyFill="1" applyBorder="1" applyAlignment="1">
      <alignment horizontal="center" vertical="center" shrinkToFit="1"/>
    </xf>
    <xf numFmtId="0" fontId="11" fillId="24" borderId="119" xfId="0" applyNumberFormat="1" applyFont="1" applyFill="1" applyBorder="1" applyAlignment="1">
      <alignment horizontal="center" vertical="center" shrinkToFit="1"/>
    </xf>
    <xf numFmtId="0" fontId="11" fillId="24" borderId="126" xfId="0" applyNumberFormat="1" applyFont="1" applyFill="1" applyBorder="1" applyAlignment="1">
      <alignment horizontal="center" vertical="center" shrinkToFit="1"/>
    </xf>
    <xf numFmtId="0" fontId="16" fillId="24" borderId="0" xfId="0" applyFont="1" applyFill="1" applyAlignment="1">
      <alignment horizontal="left" vertical="center"/>
    </xf>
    <xf numFmtId="0" fontId="11" fillId="24" borderId="127" xfId="0" applyNumberFormat="1" applyFont="1" applyFill="1" applyBorder="1" applyAlignment="1">
      <alignment horizontal="center" vertical="center" shrinkToFit="1"/>
    </xf>
    <xf numFmtId="189" fontId="21" fillId="24" borderId="128" xfId="0" applyNumberFormat="1" applyFont="1" applyFill="1" applyBorder="1" applyAlignment="1">
      <alignment horizontal="center" vertical="center"/>
    </xf>
    <xf numFmtId="189" fontId="21" fillId="24" borderId="45" xfId="0" applyNumberFormat="1" applyFont="1" applyFill="1" applyBorder="1" applyAlignment="1">
      <alignment horizontal="center" vertical="center"/>
    </xf>
    <xf numFmtId="38" fontId="11" fillId="24" borderId="94" xfId="0" applyNumberFormat="1" applyFont="1" applyFill="1" applyBorder="1" applyAlignment="1">
      <alignment horizontal="center" vertical="center"/>
    </xf>
    <xf numFmtId="38" fontId="11" fillId="24" borderId="123" xfId="0" applyNumberFormat="1" applyFont="1" applyFill="1" applyBorder="1" applyAlignment="1">
      <alignment horizontal="center" vertical="center"/>
    </xf>
    <xf numFmtId="0" fontId="11" fillId="24" borderId="29" xfId="0" applyFont="1" applyFill="1" applyBorder="1" applyAlignment="1">
      <alignment horizontal="center" vertical="center"/>
    </xf>
    <xf numFmtId="0" fontId="11" fillId="24" borderId="30" xfId="0" applyFont="1" applyFill="1" applyBorder="1" applyAlignment="1">
      <alignment horizontal="center" vertical="center"/>
    </xf>
    <xf numFmtId="0" fontId="11" fillId="24" borderId="129" xfId="0" applyFont="1" applyFill="1" applyBorder="1" applyAlignment="1">
      <alignment horizontal="center" vertical="center"/>
    </xf>
    <xf numFmtId="0" fontId="11" fillId="24" borderId="36" xfId="0" applyFont="1" applyFill="1" applyBorder="1" applyAlignment="1">
      <alignment horizontal="center" vertical="center"/>
    </xf>
    <xf numFmtId="38" fontId="11" fillId="24" borderId="30" xfId="0" applyNumberFormat="1" applyFont="1" applyFill="1" applyBorder="1" applyAlignment="1">
      <alignment horizontal="center" vertical="center"/>
    </xf>
    <xf numFmtId="38" fontId="11" fillId="24" borderId="27" xfId="0" applyNumberFormat="1" applyFont="1" applyFill="1" applyBorder="1" applyAlignment="1">
      <alignment horizontal="center" vertical="center"/>
    </xf>
    <xf numFmtId="38" fontId="11" fillId="24" borderId="36" xfId="0" applyNumberFormat="1" applyFont="1" applyFill="1" applyBorder="1" applyAlignment="1">
      <alignment horizontal="center" vertical="center"/>
    </xf>
    <xf numFmtId="38" fontId="11" fillId="24" borderId="130" xfId="0" applyNumberFormat="1" applyFont="1" applyFill="1" applyBorder="1" applyAlignment="1">
      <alignment horizontal="center" vertical="center"/>
    </xf>
    <xf numFmtId="0" fontId="11" fillId="24" borderId="131" xfId="0" applyFont="1" applyFill="1" applyBorder="1" applyAlignment="1">
      <alignment horizontal="right" vertical="center" shrinkToFit="1"/>
    </xf>
    <xf numFmtId="0" fontId="11" fillId="24" borderId="132" xfId="0" applyFont="1" applyFill="1" applyBorder="1" applyAlignment="1">
      <alignment horizontal="right" vertical="center" shrinkToFit="1"/>
    </xf>
    <xf numFmtId="0" fontId="11" fillId="24" borderId="133" xfId="0" applyFont="1" applyFill="1" applyBorder="1" applyAlignment="1">
      <alignment horizontal="right" vertical="center" shrinkToFit="1"/>
    </xf>
    <xf numFmtId="0" fontId="11" fillId="24" borderId="122" xfId="0" applyFont="1" applyFill="1" applyBorder="1" applyAlignment="1">
      <alignment horizontal="right" vertical="center" shrinkToFit="1"/>
    </xf>
    <xf numFmtId="0" fontId="11" fillId="24" borderId="55" xfId="0" applyFont="1" applyFill="1" applyBorder="1" applyAlignment="1">
      <alignment horizontal="right" vertical="center" shrinkToFit="1"/>
    </xf>
    <xf numFmtId="0" fontId="11" fillId="24" borderId="127" xfId="0" applyFont="1" applyFill="1" applyBorder="1" applyAlignment="1">
      <alignment horizontal="right" vertical="center" shrinkToFit="1"/>
    </xf>
    <xf numFmtId="38" fontId="11" fillId="24" borderId="30" xfId="0" applyNumberFormat="1" applyFont="1" applyFill="1" applyBorder="1" applyAlignment="1">
      <alignment horizontal="center" vertical="center" shrinkToFit="1"/>
    </xf>
    <xf numFmtId="38" fontId="11" fillId="24" borderId="27" xfId="0" applyNumberFormat="1" applyFont="1" applyFill="1" applyBorder="1" applyAlignment="1">
      <alignment horizontal="center" vertical="center" shrinkToFit="1"/>
    </xf>
    <xf numFmtId="38" fontId="11" fillId="24" borderId="36" xfId="0" applyNumberFormat="1" applyFont="1" applyFill="1" applyBorder="1" applyAlignment="1">
      <alignment horizontal="center" vertical="center" shrinkToFit="1"/>
    </xf>
    <xf numFmtId="38" fontId="11" fillId="24" borderId="130" xfId="0" applyNumberFormat="1" applyFont="1" applyFill="1" applyBorder="1" applyAlignment="1">
      <alignment horizontal="center" vertical="center" shrinkToFit="1"/>
    </xf>
    <xf numFmtId="0" fontId="43" fillId="24" borderId="0" xfId="0" applyFont="1" applyFill="1" applyAlignment="1">
      <alignment horizontal="center" vertical="center"/>
    </xf>
    <xf numFmtId="187" fontId="9" fillId="25" borderId="30" xfId="0" applyNumberFormat="1" applyFont="1" applyFill="1" applyBorder="1" applyAlignment="1">
      <alignment horizontal="center" vertical="center" shrinkToFit="1"/>
    </xf>
    <xf numFmtId="0" fontId="20" fillId="25" borderId="30" xfId="0" applyFont="1" applyFill="1" applyBorder="1" applyAlignment="1">
      <alignment horizontal="center" vertical="center" wrapText="1" shrinkToFit="1"/>
    </xf>
    <xf numFmtId="0" fontId="20" fillId="25" borderId="27" xfId="0" applyFont="1" applyFill="1" applyBorder="1" applyAlignment="1">
      <alignment horizontal="center" vertical="center" shrinkToFit="1"/>
    </xf>
    <xf numFmtId="0" fontId="20" fillId="25" borderId="0" xfId="0" applyFont="1" applyFill="1" applyBorder="1" applyAlignment="1">
      <alignment horizontal="center" vertical="center" shrinkToFit="1"/>
    </xf>
    <xf numFmtId="0" fontId="20" fillId="25" borderId="28" xfId="0" applyFont="1" applyFill="1" applyBorder="1" applyAlignment="1">
      <alignment horizontal="center" vertical="center" shrinkToFit="1"/>
    </xf>
    <xf numFmtId="0" fontId="9" fillId="25" borderId="30" xfId="0" applyFont="1" applyFill="1" applyBorder="1" applyAlignment="1">
      <alignment horizontal="center" vertical="center" shrinkToFit="1"/>
    </xf>
    <xf numFmtId="0" fontId="9" fillId="25" borderId="27" xfId="0" applyFont="1" applyFill="1" applyBorder="1" applyAlignment="1">
      <alignment horizontal="center" vertical="center" shrinkToFit="1"/>
    </xf>
    <xf numFmtId="0" fontId="9" fillId="25" borderId="23" xfId="0" applyFont="1" applyFill="1" applyBorder="1" applyAlignment="1">
      <alignment horizontal="center" vertical="center" shrinkToFit="1"/>
    </xf>
    <xf numFmtId="0" fontId="9" fillId="25" borderId="40" xfId="0" applyFont="1" applyFill="1" applyBorder="1" applyAlignment="1">
      <alignment horizontal="center" vertical="center" shrinkToFit="1"/>
    </xf>
    <xf numFmtId="0" fontId="9" fillId="25" borderId="29" xfId="0" applyFont="1" applyFill="1" applyBorder="1" applyAlignment="1">
      <alignment horizontal="center" vertical="center" shrinkToFit="1"/>
    </xf>
    <xf numFmtId="0" fontId="14" fillId="24" borderId="0" xfId="0" applyFont="1" applyFill="1" applyAlignment="1">
      <alignment horizontal="left" vertical="center"/>
    </xf>
    <xf numFmtId="0" fontId="14" fillId="24" borderId="23" xfId="0" applyFont="1" applyFill="1" applyBorder="1" applyAlignment="1">
      <alignment horizontal="left" vertical="center"/>
    </xf>
    <xf numFmtId="0" fontId="44" fillId="25" borderId="29" xfId="0" applyFont="1" applyFill="1" applyBorder="1" applyAlignment="1">
      <alignment horizontal="center" vertical="center" shrinkToFit="1"/>
    </xf>
    <xf numFmtId="0" fontId="44" fillId="25" borderId="30" xfId="0" applyFont="1" applyFill="1" applyBorder="1" applyAlignment="1">
      <alignment horizontal="center" vertical="center" shrinkToFit="1"/>
    </xf>
    <xf numFmtId="0" fontId="44" fillId="25" borderId="27" xfId="0" applyFont="1" applyFill="1" applyBorder="1" applyAlignment="1">
      <alignment horizontal="center" vertical="center" shrinkToFit="1"/>
    </xf>
    <xf numFmtId="0" fontId="44" fillId="25" borderId="39" xfId="0" applyFont="1" applyFill="1" applyBorder="1" applyAlignment="1">
      <alignment horizontal="center" vertical="center" shrinkToFit="1"/>
    </xf>
    <xf numFmtId="0" fontId="44" fillId="25" borderId="23" xfId="0" applyFont="1" applyFill="1" applyBorder="1" applyAlignment="1">
      <alignment horizontal="center" vertical="center" shrinkToFit="1"/>
    </xf>
    <xf numFmtId="0" fontId="44" fillId="25" borderId="40" xfId="0" applyFont="1" applyFill="1" applyBorder="1" applyAlignment="1">
      <alignment horizontal="center" vertical="center" shrinkToFit="1"/>
    </xf>
    <xf numFmtId="0" fontId="14" fillId="25" borderId="134" xfId="0" applyFont="1" applyFill="1" applyBorder="1" applyAlignment="1">
      <alignment horizontal="center" vertical="center" shrinkToFit="1"/>
    </xf>
    <xf numFmtId="0" fontId="14" fillId="25" borderId="135" xfId="0" applyFont="1" applyFill="1" applyBorder="1" applyAlignment="1">
      <alignment horizontal="center" vertical="center" shrinkToFit="1"/>
    </xf>
    <xf numFmtId="0" fontId="9" fillId="25" borderId="0" xfId="0" applyFont="1" applyFill="1" applyBorder="1" applyAlignment="1">
      <alignment horizontal="center" vertical="center" shrinkToFit="1"/>
    </xf>
    <xf numFmtId="0" fontId="9" fillId="25" borderId="28" xfId="0" applyFont="1" applyFill="1" applyBorder="1" applyAlignment="1">
      <alignment horizontal="center" vertical="center" shrinkToFit="1"/>
    </xf>
    <xf numFmtId="38" fontId="9" fillId="25" borderId="38" xfId="49" applyFont="1" applyFill="1" applyBorder="1" applyAlignment="1">
      <alignment horizontal="center" vertical="center" shrinkToFit="1"/>
    </xf>
    <xf numFmtId="38" fontId="9" fillId="25" borderId="0" xfId="49" applyFont="1" applyFill="1" applyBorder="1" applyAlignment="1">
      <alignment horizontal="center" vertical="center" shrinkToFit="1"/>
    </xf>
    <xf numFmtId="187" fontId="9" fillId="25" borderId="0" xfId="0" applyNumberFormat="1" applyFont="1" applyFill="1" applyBorder="1" applyAlignment="1">
      <alignment horizontal="center" vertical="center" shrinkToFit="1"/>
    </xf>
    <xf numFmtId="38" fontId="9" fillId="25" borderId="39" xfId="49" applyFont="1" applyFill="1" applyBorder="1" applyAlignment="1">
      <alignment horizontal="center" vertical="center" shrinkToFit="1"/>
    </xf>
    <xf numFmtId="38" fontId="9" fillId="25" borderId="23" xfId="49" applyFont="1" applyFill="1" applyBorder="1" applyAlignment="1">
      <alignment horizontal="center" vertical="center" shrinkToFit="1"/>
    </xf>
    <xf numFmtId="187" fontId="9" fillId="25" borderId="23" xfId="0" applyNumberFormat="1" applyFont="1" applyFill="1" applyBorder="1" applyAlignment="1">
      <alignment horizontal="center" vertical="center" shrinkToFit="1"/>
    </xf>
    <xf numFmtId="0" fontId="14" fillId="25" borderId="29" xfId="0" applyFont="1" applyFill="1" applyBorder="1" applyAlignment="1">
      <alignment horizontal="center" vertical="center" shrinkToFit="1"/>
    </xf>
    <xf numFmtId="0" fontId="14" fillId="25" borderId="38" xfId="0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Relationship Id="rId5" Type="http://schemas.openxmlformats.org/officeDocument/2006/relationships/image" Target="../media/image6.jpeg" /><Relationship Id="rId6" Type="http://schemas.openxmlformats.org/officeDocument/2006/relationships/image" Target="../media/image7.jpeg" /><Relationship Id="rId7" Type="http://schemas.openxmlformats.org/officeDocument/2006/relationships/image" Target="../media/image8.jpeg" /><Relationship Id="rId8" Type="http://schemas.openxmlformats.org/officeDocument/2006/relationships/image" Target="../media/image9.jpeg" /><Relationship Id="rId9" Type="http://schemas.openxmlformats.org/officeDocument/2006/relationships/image" Target="../media/image10.jpeg" /><Relationship Id="rId10" Type="http://schemas.openxmlformats.org/officeDocument/2006/relationships/image" Target="../media/image11.jpeg" /><Relationship Id="rId11" Type="http://schemas.openxmlformats.org/officeDocument/2006/relationships/image" Target="../media/image3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5.jpeg" /><Relationship Id="rId15" Type="http://schemas.openxmlformats.org/officeDocument/2006/relationships/image" Target="../media/image14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247650</xdr:colOff>
      <xdr:row>15</xdr:row>
      <xdr:rowOff>19050</xdr:rowOff>
    </xdr:from>
    <xdr:to>
      <xdr:col>4</xdr:col>
      <xdr:colOff>57150</xdr:colOff>
      <xdr:row>15</xdr:row>
      <xdr:rowOff>695325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rcRect l="15898" t="19178" r="10768" b="32191"/>
        <a:stretch>
          <a:fillRect/>
        </a:stretch>
      </xdr:blipFill>
      <xdr:spPr>
        <a:xfrm>
          <a:off x="723900" y="4200525"/>
          <a:ext cx="17049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6</xdr:row>
      <xdr:rowOff>19050</xdr:rowOff>
    </xdr:from>
    <xdr:to>
      <xdr:col>16</xdr:col>
      <xdr:colOff>123825</xdr:colOff>
      <xdr:row>6</xdr:row>
      <xdr:rowOff>866775</xdr:rowOff>
    </xdr:to>
    <xdr:pic>
      <xdr:nvPicPr>
        <xdr:cNvPr id="2" name="Picture 15"/>
        <xdr:cNvPicPr preferRelativeResize="1">
          <a:picLocks noChangeAspect="1"/>
        </xdr:cNvPicPr>
      </xdr:nvPicPr>
      <xdr:blipFill>
        <a:blip r:embed="rId2"/>
        <a:srcRect l="28747" t="29701" r="18144" b="33486"/>
        <a:stretch>
          <a:fillRect/>
        </a:stretch>
      </xdr:blipFill>
      <xdr:spPr>
        <a:xfrm>
          <a:off x="2600325" y="933450"/>
          <a:ext cx="20669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6</xdr:row>
      <xdr:rowOff>9525</xdr:rowOff>
    </xdr:from>
    <xdr:to>
      <xdr:col>4</xdr:col>
      <xdr:colOff>142875</xdr:colOff>
      <xdr:row>6</xdr:row>
      <xdr:rowOff>876300</xdr:rowOff>
    </xdr:to>
    <xdr:pic>
      <xdr:nvPicPr>
        <xdr:cNvPr id="3" name="Picture 17"/>
        <xdr:cNvPicPr preferRelativeResize="1">
          <a:picLocks noChangeAspect="1"/>
        </xdr:cNvPicPr>
      </xdr:nvPicPr>
      <xdr:blipFill>
        <a:blip r:embed="rId3"/>
        <a:srcRect l="18968" t="28082" r="23300" b="30111"/>
        <a:stretch>
          <a:fillRect/>
        </a:stretch>
      </xdr:blipFill>
      <xdr:spPr>
        <a:xfrm>
          <a:off x="523875" y="923925"/>
          <a:ext cx="19907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12</xdr:row>
      <xdr:rowOff>38100</xdr:rowOff>
    </xdr:from>
    <xdr:to>
      <xdr:col>4</xdr:col>
      <xdr:colOff>57150</xdr:colOff>
      <xdr:row>12</xdr:row>
      <xdr:rowOff>695325</xdr:rowOff>
    </xdr:to>
    <xdr:pic>
      <xdr:nvPicPr>
        <xdr:cNvPr id="4" name="Picture 19"/>
        <xdr:cNvPicPr preferRelativeResize="1">
          <a:picLocks noChangeAspect="1"/>
        </xdr:cNvPicPr>
      </xdr:nvPicPr>
      <xdr:blipFill>
        <a:blip r:embed="rId4"/>
        <a:srcRect l="18461" t="30233" r="19486" b="32191"/>
        <a:stretch>
          <a:fillRect/>
        </a:stretch>
      </xdr:blipFill>
      <xdr:spPr>
        <a:xfrm>
          <a:off x="619125" y="3209925"/>
          <a:ext cx="18097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85725</xdr:colOff>
      <xdr:row>12</xdr:row>
      <xdr:rowOff>38100</xdr:rowOff>
    </xdr:from>
    <xdr:to>
      <xdr:col>16</xdr:col>
      <xdr:colOff>47625</xdr:colOff>
      <xdr:row>12</xdr:row>
      <xdr:rowOff>676275</xdr:rowOff>
    </xdr:to>
    <xdr:pic>
      <xdr:nvPicPr>
        <xdr:cNvPr id="5" name="Picture 20"/>
        <xdr:cNvPicPr preferRelativeResize="1">
          <a:picLocks noChangeAspect="1"/>
        </xdr:cNvPicPr>
      </xdr:nvPicPr>
      <xdr:blipFill>
        <a:blip r:embed="rId5"/>
        <a:srcRect l="19999" t="33532" r="20512" b="30137"/>
        <a:stretch>
          <a:fillRect/>
        </a:stretch>
      </xdr:blipFill>
      <xdr:spPr>
        <a:xfrm>
          <a:off x="2819400" y="3209925"/>
          <a:ext cx="17716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133350</xdr:colOff>
      <xdr:row>15</xdr:row>
      <xdr:rowOff>19050</xdr:rowOff>
    </xdr:from>
    <xdr:to>
      <xdr:col>15</xdr:col>
      <xdr:colOff>76200</xdr:colOff>
      <xdr:row>15</xdr:row>
      <xdr:rowOff>676275</xdr:rowOff>
    </xdr:to>
    <xdr:pic>
      <xdr:nvPicPr>
        <xdr:cNvPr id="6" name="Picture 23"/>
        <xdr:cNvPicPr preferRelativeResize="1">
          <a:picLocks noChangeAspect="1"/>
        </xdr:cNvPicPr>
      </xdr:nvPicPr>
      <xdr:blipFill>
        <a:blip r:embed="rId6"/>
        <a:srcRect l="21537" t="34246" r="17436" b="22602"/>
        <a:stretch>
          <a:fillRect/>
        </a:stretch>
      </xdr:blipFill>
      <xdr:spPr>
        <a:xfrm>
          <a:off x="2867025" y="4200525"/>
          <a:ext cx="15716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</xdr:colOff>
      <xdr:row>9</xdr:row>
      <xdr:rowOff>19050</xdr:rowOff>
    </xdr:from>
    <xdr:to>
      <xdr:col>15</xdr:col>
      <xdr:colOff>133350</xdr:colOff>
      <xdr:row>9</xdr:row>
      <xdr:rowOff>733425</xdr:rowOff>
    </xdr:to>
    <xdr:pic>
      <xdr:nvPicPr>
        <xdr:cNvPr id="7" name="Picture 24"/>
        <xdr:cNvPicPr preferRelativeResize="1">
          <a:picLocks noChangeAspect="1"/>
        </xdr:cNvPicPr>
      </xdr:nvPicPr>
      <xdr:blipFill>
        <a:blip r:embed="rId7"/>
        <a:srcRect l="19486" t="26026" r="19999" b="32191"/>
        <a:stretch>
          <a:fillRect/>
        </a:stretch>
      </xdr:blipFill>
      <xdr:spPr>
        <a:xfrm>
          <a:off x="2743200" y="2124075"/>
          <a:ext cx="17526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</xdr:row>
      <xdr:rowOff>38100</xdr:rowOff>
    </xdr:from>
    <xdr:to>
      <xdr:col>4</xdr:col>
      <xdr:colOff>152400</xdr:colOff>
      <xdr:row>9</xdr:row>
      <xdr:rowOff>742950</xdr:rowOff>
    </xdr:to>
    <xdr:pic>
      <xdr:nvPicPr>
        <xdr:cNvPr id="8" name="Picture 25"/>
        <xdr:cNvPicPr preferRelativeResize="1">
          <a:picLocks noChangeAspect="1"/>
        </xdr:cNvPicPr>
      </xdr:nvPicPr>
      <xdr:blipFill>
        <a:blip r:embed="rId8"/>
        <a:srcRect l="15925" t="28712" r="20370" b="34654"/>
        <a:stretch>
          <a:fillRect/>
        </a:stretch>
      </xdr:blipFill>
      <xdr:spPr>
        <a:xfrm>
          <a:off x="476250" y="2143125"/>
          <a:ext cx="20478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190500</xdr:colOff>
      <xdr:row>18</xdr:row>
      <xdr:rowOff>19050</xdr:rowOff>
    </xdr:from>
    <xdr:to>
      <xdr:col>3</xdr:col>
      <xdr:colOff>171450</xdr:colOff>
      <xdr:row>18</xdr:row>
      <xdr:rowOff>685800</xdr:rowOff>
    </xdr:to>
    <xdr:pic>
      <xdr:nvPicPr>
        <xdr:cNvPr id="9" name="Picture 26"/>
        <xdr:cNvPicPr preferRelativeResize="1">
          <a:picLocks noChangeAspect="1"/>
        </xdr:cNvPicPr>
      </xdr:nvPicPr>
      <xdr:blipFill>
        <a:blip r:embed="rId9"/>
        <a:srcRect l="9744" t="14382" r="10769" b="33561"/>
        <a:stretch>
          <a:fillRect/>
        </a:stretch>
      </xdr:blipFill>
      <xdr:spPr>
        <a:xfrm>
          <a:off x="666750" y="5210175"/>
          <a:ext cx="1695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18</xdr:row>
      <xdr:rowOff>28575</xdr:rowOff>
    </xdr:from>
    <xdr:to>
      <xdr:col>16</xdr:col>
      <xdr:colOff>0</xdr:colOff>
      <xdr:row>18</xdr:row>
      <xdr:rowOff>685800</xdr:rowOff>
    </xdr:to>
    <xdr:pic>
      <xdr:nvPicPr>
        <xdr:cNvPr id="10" name="Picture 27"/>
        <xdr:cNvPicPr preferRelativeResize="1">
          <a:picLocks noChangeAspect="1"/>
        </xdr:cNvPicPr>
      </xdr:nvPicPr>
      <xdr:blipFill>
        <a:blip r:embed="rId10"/>
        <a:srcRect l="25640" t="32876" r="22052" b="32191"/>
        <a:stretch>
          <a:fillRect/>
        </a:stretch>
      </xdr:blipFill>
      <xdr:spPr>
        <a:xfrm>
          <a:off x="2876550" y="5219700"/>
          <a:ext cx="16668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123825</xdr:colOff>
      <xdr:row>35</xdr:row>
      <xdr:rowOff>133350</xdr:rowOff>
    </xdr:from>
    <xdr:to>
      <xdr:col>48</xdr:col>
      <xdr:colOff>704850</xdr:colOff>
      <xdr:row>45</xdr:row>
      <xdr:rowOff>47625</xdr:rowOff>
    </xdr:to>
    <xdr:pic>
      <xdr:nvPicPr>
        <xdr:cNvPr id="11" name="Picture 28"/>
        <xdr:cNvPicPr preferRelativeResize="1">
          <a:picLocks noChangeAspect="1"/>
        </xdr:cNvPicPr>
      </xdr:nvPicPr>
      <xdr:blipFill>
        <a:blip r:embed="rId11"/>
        <a:srcRect t="6976" b="18605"/>
        <a:stretch>
          <a:fillRect/>
        </a:stretch>
      </xdr:blipFill>
      <xdr:spPr>
        <a:xfrm>
          <a:off x="8553450" y="8086725"/>
          <a:ext cx="32480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76200</xdr:colOff>
      <xdr:row>20</xdr:row>
      <xdr:rowOff>28575</xdr:rowOff>
    </xdr:from>
    <xdr:to>
      <xdr:col>50</xdr:col>
      <xdr:colOff>333375</xdr:colOff>
      <xdr:row>33</xdr:row>
      <xdr:rowOff>85725</xdr:rowOff>
    </xdr:to>
    <xdr:pic>
      <xdr:nvPicPr>
        <xdr:cNvPr id="12" name="Picture 29"/>
        <xdr:cNvPicPr preferRelativeResize="1">
          <a:picLocks noChangeAspect="1"/>
        </xdr:cNvPicPr>
      </xdr:nvPicPr>
      <xdr:blipFill>
        <a:blip r:embed="rId12"/>
        <a:srcRect t="17559" b="21232"/>
        <a:stretch>
          <a:fillRect/>
        </a:stretch>
      </xdr:blipFill>
      <xdr:spPr>
        <a:xfrm>
          <a:off x="8505825" y="6038850"/>
          <a:ext cx="463867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85725</xdr:colOff>
      <xdr:row>21</xdr:row>
      <xdr:rowOff>19050</xdr:rowOff>
    </xdr:from>
    <xdr:to>
      <xdr:col>35</xdr:col>
      <xdr:colOff>19050</xdr:colOff>
      <xdr:row>28</xdr:row>
      <xdr:rowOff>38100</xdr:rowOff>
    </xdr:to>
    <xdr:pic>
      <xdr:nvPicPr>
        <xdr:cNvPr id="13" name="Picture 30"/>
        <xdr:cNvPicPr preferRelativeResize="1">
          <a:picLocks noChangeAspect="1"/>
        </xdr:cNvPicPr>
      </xdr:nvPicPr>
      <xdr:blipFill>
        <a:blip r:embed="rId13"/>
        <a:srcRect l="17948" t="26026" b="19863"/>
        <a:stretch>
          <a:fillRect/>
        </a:stretch>
      </xdr:blipFill>
      <xdr:spPr>
        <a:xfrm>
          <a:off x="5715000" y="6143625"/>
          <a:ext cx="22098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104775</xdr:colOff>
      <xdr:row>30</xdr:row>
      <xdr:rowOff>114300</xdr:rowOff>
    </xdr:from>
    <xdr:to>
      <xdr:col>35</xdr:col>
      <xdr:colOff>66675</xdr:colOff>
      <xdr:row>35</xdr:row>
      <xdr:rowOff>114300</xdr:rowOff>
    </xdr:to>
    <xdr:pic>
      <xdr:nvPicPr>
        <xdr:cNvPr id="14" name="Picture 32"/>
        <xdr:cNvPicPr preferRelativeResize="1">
          <a:picLocks noChangeAspect="1"/>
        </xdr:cNvPicPr>
      </xdr:nvPicPr>
      <xdr:blipFill>
        <a:blip r:embed="rId14"/>
        <a:srcRect l="25303" t="21609" r="24040" b="41169"/>
        <a:stretch>
          <a:fillRect/>
        </a:stretch>
      </xdr:blipFill>
      <xdr:spPr>
        <a:xfrm>
          <a:off x="6457950" y="7400925"/>
          <a:ext cx="15144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57150</xdr:colOff>
      <xdr:row>86</xdr:row>
      <xdr:rowOff>57150</xdr:rowOff>
    </xdr:from>
    <xdr:to>
      <xdr:col>35</xdr:col>
      <xdr:colOff>133350</xdr:colOff>
      <xdr:row>89</xdr:row>
      <xdr:rowOff>142875</xdr:rowOff>
    </xdr:to>
    <xdr:pic>
      <xdr:nvPicPr>
        <xdr:cNvPr id="15" name="Picture 33"/>
        <xdr:cNvPicPr preferRelativeResize="1">
          <a:picLocks noChangeAspect="1"/>
        </xdr:cNvPicPr>
      </xdr:nvPicPr>
      <xdr:blipFill>
        <a:blip r:embed="rId15"/>
        <a:srcRect l="15896" t="28767" r="16410" b="30821"/>
        <a:stretch>
          <a:fillRect/>
        </a:stretch>
      </xdr:blipFill>
      <xdr:spPr>
        <a:xfrm>
          <a:off x="6772275" y="15449550"/>
          <a:ext cx="12668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57150</xdr:colOff>
      <xdr:row>78</xdr:row>
      <xdr:rowOff>28575</xdr:rowOff>
    </xdr:from>
    <xdr:to>
      <xdr:col>35</xdr:col>
      <xdr:colOff>104775</xdr:colOff>
      <xdr:row>83</xdr:row>
      <xdr:rowOff>9525</xdr:rowOff>
    </xdr:to>
    <xdr:pic>
      <xdr:nvPicPr>
        <xdr:cNvPr id="16" name="Picture 34"/>
        <xdr:cNvPicPr preferRelativeResize="1">
          <a:picLocks noChangeAspect="1"/>
        </xdr:cNvPicPr>
      </xdr:nvPicPr>
      <xdr:blipFill>
        <a:blip r:embed="rId16"/>
        <a:srcRect l="27124" t="33984" r="36300" b="38516"/>
        <a:stretch>
          <a:fillRect/>
        </a:stretch>
      </xdr:blipFill>
      <xdr:spPr>
        <a:xfrm>
          <a:off x="6772275" y="14468475"/>
          <a:ext cx="12382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142875</xdr:colOff>
      <xdr:row>155</xdr:row>
      <xdr:rowOff>180975</xdr:rowOff>
    </xdr:from>
    <xdr:to>
      <xdr:col>34</xdr:col>
      <xdr:colOff>114300</xdr:colOff>
      <xdr:row>158</xdr:row>
      <xdr:rowOff>200025</xdr:rowOff>
    </xdr:to>
    <xdr:pic>
      <xdr:nvPicPr>
        <xdr:cNvPr id="17" name="Picture 35"/>
        <xdr:cNvPicPr preferRelativeResize="1">
          <a:picLocks noChangeAspect="1"/>
        </xdr:cNvPicPr>
      </xdr:nvPicPr>
      <xdr:blipFill>
        <a:blip r:embed="rId4"/>
        <a:srcRect l="18461" t="24516" r="19486" b="24839"/>
        <a:stretch>
          <a:fillRect/>
        </a:stretch>
      </xdr:blipFill>
      <xdr:spPr>
        <a:xfrm>
          <a:off x="6677025" y="25374600"/>
          <a:ext cx="11811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142875</xdr:colOff>
      <xdr:row>160</xdr:row>
      <xdr:rowOff>57150</xdr:rowOff>
    </xdr:from>
    <xdr:to>
      <xdr:col>35</xdr:col>
      <xdr:colOff>9525</xdr:colOff>
      <xdr:row>163</xdr:row>
      <xdr:rowOff>28575</xdr:rowOff>
    </xdr:to>
    <xdr:pic>
      <xdr:nvPicPr>
        <xdr:cNvPr id="18" name="Picture 36"/>
        <xdr:cNvPicPr preferRelativeResize="1">
          <a:picLocks noChangeAspect="1"/>
        </xdr:cNvPicPr>
      </xdr:nvPicPr>
      <xdr:blipFill>
        <a:blip r:embed="rId17"/>
        <a:srcRect l="12307" t="22602" r="26153" b="32876"/>
        <a:stretch>
          <a:fillRect/>
        </a:stretch>
      </xdr:blipFill>
      <xdr:spPr>
        <a:xfrm>
          <a:off x="6677025" y="26317575"/>
          <a:ext cx="1238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76200</xdr:colOff>
      <xdr:row>285</xdr:row>
      <xdr:rowOff>47625</xdr:rowOff>
    </xdr:from>
    <xdr:to>
      <xdr:col>34</xdr:col>
      <xdr:colOff>66675</xdr:colOff>
      <xdr:row>288</xdr:row>
      <xdr:rowOff>200025</xdr:rowOff>
    </xdr:to>
    <xdr:pic>
      <xdr:nvPicPr>
        <xdr:cNvPr id="19" name="Picture 37"/>
        <xdr:cNvPicPr preferRelativeResize="1">
          <a:picLocks noChangeAspect="1"/>
        </xdr:cNvPicPr>
      </xdr:nvPicPr>
      <xdr:blipFill>
        <a:blip r:embed="rId18"/>
        <a:srcRect l="13845" t="24658" r="18461" b="19177"/>
        <a:stretch>
          <a:fillRect/>
        </a:stretch>
      </xdr:blipFill>
      <xdr:spPr>
        <a:xfrm>
          <a:off x="6248400" y="47758350"/>
          <a:ext cx="15621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9525</xdr:colOff>
      <xdr:row>273</xdr:row>
      <xdr:rowOff>190500</xdr:rowOff>
    </xdr:from>
    <xdr:to>
      <xdr:col>33</xdr:col>
      <xdr:colOff>142875</xdr:colOff>
      <xdr:row>277</xdr:row>
      <xdr:rowOff>133350</xdr:rowOff>
    </xdr:to>
    <xdr:pic>
      <xdr:nvPicPr>
        <xdr:cNvPr id="20" name="Picture 38"/>
        <xdr:cNvPicPr preferRelativeResize="1">
          <a:picLocks noChangeAspect="1"/>
        </xdr:cNvPicPr>
      </xdr:nvPicPr>
      <xdr:blipFill>
        <a:blip r:embed="rId19"/>
        <a:srcRect l="27615" t="22346" r="18409" b="30726"/>
        <a:stretch>
          <a:fillRect/>
        </a:stretch>
      </xdr:blipFill>
      <xdr:spPr>
        <a:xfrm>
          <a:off x="6181725" y="45300900"/>
          <a:ext cx="15430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76200</xdr:colOff>
      <xdr:row>429</xdr:row>
      <xdr:rowOff>161925</xdr:rowOff>
    </xdr:from>
    <xdr:to>
      <xdr:col>33</xdr:col>
      <xdr:colOff>9525</xdr:colOff>
      <xdr:row>433</xdr:row>
      <xdr:rowOff>114300</xdr:rowOff>
    </xdr:to>
    <xdr:pic>
      <xdr:nvPicPr>
        <xdr:cNvPr id="21" name="Picture 40"/>
        <xdr:cNvPicPr preferRelativeResize="1">
          <a:picLocks noChangeAspect="1"/>
        </xdr:cNvPicPr>
      </xdr:nvPicPr>
      <xdr:blipFill>
        <a:blip r:embed="rId20"/>
        <a:srcRect l="18461" t="23287" r="13333" b="22602"/>
        <a:stretch>
          <a:fillRect/>
        </a:stretch>
      </xdr:blipFill>
      <xdr:spPr>
        <a:xfrm>
          <a:off x="5886450" y="72656700"/>
          <a:ext cx="17049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95250</xdr:colOff>
      <xdr:row>440</xdr:row>
      <xdr:rowOff>76200</xdr:rowOff>
    </xdr:from>
    <xdr:to>
      <xdr:col>34</xdr:col>
      <xdr:colOff>47625</xdr:colOff>
      <xdr:row>444</xdr:row>
      <xdr:rowOff>114300</xdr:rowOff>
    </xdr:to>
    <xdr:pic>
      <xdr:nvPicPr>
        <xdr:cNvPr id="22" name="Picture 42"/>
        <xdr:cNvPicPr preferRelativeResize="1">
          <a:picLocks noChangeAspect="1"/>
        </xdr:cNvPicPr>
      </xdr:nvPicPr>
      <xdr:blipFill>
        <a:blip r:embed="rId21"/>
        <a:srcRect l="12820" t="19178" r="17948" b="32876"/>
        <a:stretch>
          <a:fillRect/>
        </a:stretch>
      </xdr:blipFill>
      <xdr:spPr>
        <a:xfrm>
          <a:off x="5905500" y="75047475"/>
          <a:ext cx="18859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W513"/>
  <sheetViews>
    <sheetView tabSelected="1" view="pageBreakPreview" zoomScaleSheetLayoutView="100" workbookViewId="0" topLeftCell="A1">
      <selection activeCell="B3" sqref="B3:E4"/>
    </sheetView>
  </sheetViews>
  <sheetFormatPr defaultColWidth="8.796875" defaultRowHeight="9" customHeight="1"/>
  <cols>
    <col min="1" max="1" width="5" style="1" customWidth="1"/>
    <col min="2" max="2" width="8.5" style="3" customWidth="1"/>
    <col min="3" max="3" width="9.5" style="3" customWidth="1"/>
    <col min="4" max="24" width="1.8984375" style="3" customWidth="1"/>
    <col min="25" max="28" width="1.8984375" style="105" customWidth="1"/>
    <col min="29" max="31" width="1.8984375" style="4" customWidth="1"/>
    <col min="32" max="35" width="1.69921875" style="1" customWidth="1"/>
    <col min="36" max="36" width="3.59765625" style="1" customWidth="1"/>
    <col min="37" max="47" width="1.8984375" style="3" customWidth="1"/>
    <col min="48" max="16384" width="9" style="3" customWidth="1"/>
  </cols>
  <sheetData>
    <row r="1" spans="1:101" ht="12" customHeight="1">
      <c r="A1" s="445" t="s">
        <v>484</v>
      </c>
      <c r="B1" s="445"/>
      <c r="C1" s="445"/>
      <c r="D1" s="445"/>
      <c r="E1" s="445"/>
      <c r="F1" s="445"/>
      <c r="G1" s="445"/>
      <c r="H1" s="445"/>
      <c r="I1" s="445"/>
      <c r="J1" s="445"/>
      <c r="K1" s="445"/>
      <c r="L1" s="445"/>
      <c r="M1" s="445"/>
      <c r="N1" s="445"/>
      <c r="O1" s="445"/>
      <c r="P1" s="445"/>
      <c r="Q1" s="445"/>
      <c r="R1" s="445"/>
      <c r="S1" s="445"/>
      <c r="T1" s="445"/>
      <c r="U1" s="445"/>
      <c r="V1" s="445"/>
      <c r="W1" s="445"/>
      <c r="X1" s="445"/>
      <c r="Y1" s="445"/>
      <c r="Z1" s="445"/>
      <c r="AA1" s="445"/>
      <c r="AB1" s="445"/>
      <c r="AC1" s="445"/>
      <c r="AD1" s="445"/>
      <c r="AE1" s="445"/>
      <c r="AF1" s="445"/>
      <c r="AG1" s="445"/>
      <c r="AH1" s="445"/>
      <c r="AI1" s="445"/>
      <c r="AJ1" s="445"/>
      <c r="AK1" s="1"/>
      <c r="AL1" s="1"/>
      <c r="AM1" s="1"/>
      <c r="AN1" s="1"/>
      <c r="AO1" s="222"/>
      <c r="AP1" s="222"/>
      <c r="AQ1" s="222"/>
      <c r="AR1" s="222"/>
      <c r="AS1" s="222"/>
      <c r="AT1" s="222"/>
      <c r="AU1" s="222"/>
      <c r="AV1" s="223"/>
      <c r="AW1" s="223"/>
      <c r="AX1" s="223"/>
      <c r="AY1" s="223"/>
      <c r="AZ1" s="223"/>
      <c r="BA1" s="223"/>
      <c r="BB1" s="223"/>
      <c r="BC1" s="222"/>
      <c r="BD1" s="222"/>
      <c r="BE1" s="222"/>
      <c r="BF1" s="222"/>
      <c r="BG1" s="222"/>
      <c r="BH1" s="222"/>
      <c r="BI1" s="222"/>
      <c r="BJ1" s="222"/>
      <c r="BK1" s="222"/>
      <c r="BL1" s="222"/>
      <c r="BM1" s="222"/>
      <c r="BN1" s="222"/>
      <c r="BO1" s="222"/>
      <c r="BP1" s="222"/>
      <c r="BQ1" s="222"/>
      <c r="BR1" s="222"/>
      <c r="BS1" s="222"/>
      <c r="BT1" s="222"/>
      <c r="BU1" s="222"/>
      <c r="BV1" s="222"/>
      <c r="BW1" s="222"/>
      <c r="BX1" s="222"/>
      <c r="BY1" s="222"/>
      <c r="BZ1" s="222"/>
      <c r="CA1" s="222"/>
      <c r="CB1" s="222"/>
      <c r="CC1" s="222"/>
      <c r="CD1" s="222"/>
      <c r="CE1" s="222"/>
      <c r="CF1" s="222"/>
      <c r="CG1" s="222"/>
      <c r="CH1" s="222"/>
      <c r="CI1" s="222"/>
      <c r="CJ1" s="222"/>
      <c r="CK1" s="222"/>
      <c r="CL1" s="222"/>
      <c r="CM1" s="222"/>
      <c r="CN1" s="222"/>
      <c r="CO1" s="222"/>
      <c r="CP1" s="222"/>
      <c r="CQ1" s="222"/>
      <c r="CR1" s="222"/>
      <c r="CS1" s="222"/>
      <c r="CT1" s="222"/>
      <c r="CU1" s="222"/>
      <c r="CV1" s="222"/>
      <c r="CW1" s="222"/>
    </row>
    <row r="2" spans="1:101" ht="12" customHeight="1">
      <c r="A2" s="446"/>
      <c r="B2" s="446"/>
      <c r="C2" s="446"/>
      <c r="D2" s="446"/>
      <c r="E2" s="446"/>
      <c r="F2" s="446"/>
      <c r="G2" s="446"/>
      <c r="H2" s="446"/>
      <c r="I2" s="446"/>
      <c r="J2" s="446"/>
      <c r="K2" s="446"/>
      <c r="L2" s="446"/>
      <c r="M2" s="446"/>
      <c r="N2" s="446"/>
      <c r="O2" s="446"/>
      <c r="P2" s="446"/>
      <c r="Q2" s="446"/>
      <c r="R2" s="446"/>
      <c r="S2" s="446"/>
      <c r="T2" s="446"/>
      <c r="U2" s="446"/>
      <c r="V2" s="446"/>
      <c r="W2" s="446"/>
      <c r="X2" s="446"/>
      <c r="Y2" s="446"/>
      <c r="Z2" s="446"/>
      <c r="AA2" s="446"/>
      <c r="AB2" s="446"/>
      <c r="AC2" s="446"/>
      <c r="AD2" s="446"/>
      <c r="AE2" s="446"/>
      <c r="AF2" s="446"/>
      <c r="AG2" s="446"/>
      <c r="AH2" s="446"/>
      <c r="AI2" s="446"/>
      <c r="AJ2" s="446"/>
      <c r="AK2" s="1"/>
      <c r="AL2" s="1"/>
      <c r="AM2" s="1"/>
      <c r="AN2" s="1"/>
      <c r="AO2" s="222"/>
      <c r="AP2" s="222"/>
      <c r="AQ2" s="222"/>
      <c r="AR2" s="222"/>
      <c r="AS2" s="222"/>
      <c r="AT2" s="223"/>
      <c r="AU2" s="223"/>
      <c r="AV2" s="223"/>
      <c r="AW2" s="223"/>
      <c r="AX2" s="223"/>
      <c r="AY2" s="223"/>
      <c r="AZ2" s="223"/>
      <c r="BA2" s="223"/>
      <c r="BB2" s="223"/>
      <c r="BC2" s="223"/>
      <c r="BD2" s="222"/>
      <c r="BE2" s="222"/>
      <c r="BF2" s="222"/>
      <c r="BG2" s="222"/>
      <c r="BH2" s="222"/>
      <c r="BI2" s="222"/>
      <c r="BJ2" s="222"/>
      <c r="BK2" s="222"/>
      <c r="BL2" s="222"/>
      <c r="BM2" s="222"/>
      <c r="BN2" s="222"/>
      <c r="BO2" s="222"/>
      <c r="BP2" s="222"/>
      <c r="BQ2" s="222"/>
      <c r="BR2" s="222"/>
      <c r="BS2" s="222"/>
      <c r="BT2" s="222"/>
      <c r="BU2" s="222"/>
      <c r="BV2" s="222"/>
      <c r="BW2" s="222"/>
      <c r="BX2" s="222"/>
      <c r="BY2" s="222"/>
      <c r="BZ2" s="222"/>
      <c r="CA2" s="222"/>
      <c r="CB2" s="222"/>
      <c r="CC2" s="222"/>
      <c r="CD2" s="222"/>
      <c r="CE2" s="222"/>
      <c r="CF2" s="222"/>
      <c r="CG2" s="222"/>
      <c r="CH2" s="222"/>
      <c r="CI2" s="222"/>
      <c r="CJ2" s="222"/>
      <c r="CK2" s="222"/>
      <c r="CL2" s="222"/>
      <c r="CM2" s="222"/>
      <c r="CN2" s="222"/>
      <c r="CO2" s="222"/>
      <c r="CP2" s="222"/>
      <c r="CQ2" s="222"/>
      <c r="CR2" s="222"/>
      <c r="CS2" s="222"/>
      <c r="CT2" s="222"/>
      <c r="CU2" s="222"/>
      <c r="CV2" s="222"/>
      <c r="CW2" s="222"/>
    </row>
    <row r="3" spans="1:95" ht="12" customHeight="1">
      <c r="A3" s="224"/>
      <c r="B3" s="447" t="s">
        <v>468</v>
      </c>
      <c r="C3" s="448"/>
      <c r="D3" s="448"/>
      <c r="E3" s="449"/>
      <c r="F3" s="447" t="s">
        <v>469</v>
      </c>
      <c r="G3" s="448"/>
      <c r="H3" s="448"/>
      <c r="I3" s="448"/>
      <c r="J3" s="448"/>
      <c r="K3" s="448"/>
      <c r="L3" s="448"/>
      <c r="M3" s="448"/>
      <c r="N3" s="448"/>
      <c r="O3" s="448"/>
      <c r="P3" s="448"/>
      <c r="Q3" s="449"/>
      <c r="R3" s="447" t="s">
        <v>470</v>
      </c>
      <c r="S3" s="448"/>
      <c r="T3" s="448"/>
      <c r="U3" s="448"/>
      <c r="V3" s="448"/>
      <c r="W3" s="448"/>
      <c r="X3" s="448"/>
      <c r="Y3" s="448"/>
      <c r="Z3" s="448"/>
      <c r="AA3" s="448"/>
      <c r="AB3" s="448"/>
      <c r="AC3" s="448"/>
      <c r="AD3" s="448"/>
      <c r="AE3" s="448"/>
      <c r="AF3" s="448"/>
      <c r="AG3" s="448"/>
      <c r="AH3" s="448"/>
      <c r="AI3" s="448"/>
      <c r="AJ3" s="448"/>
      <c r="AK3" s="222"/>
      <c r="AL3" s="222"/>
      <c r="AM3" s="222"/>
      <c r="AN3" s="222"/>
      <c r="AO3" s="222"/>
      <c r="AP3" s="222"/>
      <c r="AQ3" s="222"/>
      <c r="AR3" s="222"/>
      <c r="AS3" s="222"/>
      <c r="AT3" s="222"/>
      <c r="AU3" s="222"/>
      <c r="AV3" s="222"/>
      <c r="AW3" s="222"/>
      <c r="AX3" s="222"/>
      <c r="AY3" s="222"/>
      <c r="AZ3" s="222"/>
      <c r="BA3" s="222"/>
      <c r="BB3" s="222"/>
      <c r="BC3" s="222"/>
      <c r="BD3" s="222"/>
      <c r="BE3" s="222"/>
      <c r="BF3" s="222"/>
      <c r="BG3" s="222"/>
      <c r="BH3" s="222"/>
      <c r="BI3" s="222"/>
      <c r="BJ3" s="222"/>
      <c r="BK3" s="222"/>
      <c r="BL3" s="222"/>
      <c r="BM3" s="222"/>
      <c r="BN3" s="222"/>
      <c r="BO3" s="222"/>
      <c r="BP3" s="222"/>
      <c r="BQ3" s="222"/>
      <c r="BR3" s="222"/>
      <c r="BS3" s="222"/>
      <c r="BT3" s="222"/>
      <c r="BU3" s="222"/>
      <c r="BV3" s="222"/>
      <c r="BW3" s="222"/>
      <c r="BX3" s="222"/>
      <c r="BY3" s="222"/>
      <c r="BZ3" s="222"/>
      <c r="CA3" s="222"/>
      <c r="CB3" s="222"/>
      <c r="CC3" s="222"/>
      <c r="CD3" s="222"/>
      <c r="CE3" s="222"/>
      <c r="CF3" s="222"/>
      <c r="CG3" s="222"/>
      <c r="CH3" s="222"/>
      <c r="CI3" s="222"/>
      <c r="CJ3" s="222"/>
      <c r="CK3" s="222"/>
      <c r="CL3" s="222"/>
      <c r="CM3" s="222"/>
      <c r="CN3" s="222"/>
      <c r="CO3" s="222"/>
      <c r="CP3" s="222"/>
      <c r="CQ3" s="222"/>
    </row>
    <row r="4" spans="1:95" ht="12" customHeight="1">
      <c r="A4" s="225"/>
      <c r="B4" s="450"/>
      <c r="C4" s="451"/>
      <c r="D4" s="451"/>
      <c r="E4" s="452"/>
      <c r="F4" s="450"/>
      <c r="G4" s="451"/>
      <c r="H4" s="451"/>
      <c r="I4" s="451"/>
      <c r="J4" s="451"/>
      <c r="K4" s="451"/>
      <c r="L4" s="451"/>
      <c r="M4" s="451"/>
      <c r="N4" s="451"/>
      <c r="O4" s="451"/>
      <c r="P4" s="451"/>
      <c r="Q4" s="452"/>
      <c r="R4" s="450"/>
      <c r="S4" s="451"/>
      <c r="T4" s="451"/>
      <c r="U4" s="451"/>
      <c r="V4" s="451"/>
      <c r="W4" s="451"/>
      <c r="X4" s="451"/>
      <c r="Y4" s="451"/>
      <c r="Z4" s="451"/>
      <c r="AA4" s="451"/>
      <c r="AB4" s="451"/>
      <c r="AC4" s="451"/>
      <c r="AD4" s="451"/>
      <c r="AE4" s="451"/>
      <c r="AF4" s="451"/>
      <c r="AG4" s="451"/>
      <c r="AH4" s="451"/>
      <c r="AI4" s="451"/>
      <c r="AJ4" s="451"/>
      <c r="AK4" s="222"/>
      <c r="AL4" s="222"/>
      <c r="AM4" s="222"/>
      <c r="AN4" s="222"/>
      <c r="AO4" s="222"/>
      <c r="AP4" s="222"/>
      <c r="AQ4" s="222"/>
      <c r="AR4" s="222"/>
      <c r="AS4" s="222"/>
      <c r="AT4" s="222"/>
      <c r="AU4" s="222"/>
      <c r="AV4" s="222"/>
      <c r="AW4" s="222"/>
      <c r="AX4" s="222"/>
      <c r="AY4" s="222"/>
      <c r="AZ4" s="222"/>
      <c r="BA4" s="222"/>
      <c r="BB4" s="222"/>
      <c r="BC4" s="222"/>
      <c r="BD4" s="222"/>
      <c r="BE4" s="222"/>
      <c r="BF4" s="222"/>
      <c r="BG4" s="222"/>
      <c r="BH4" s="222"/>
      <c r="BI4" s="222"/>
      <c r="BJ4" s="222"/>
      <c r="BK4" s="222"/>
      <c r="BL4" s="222"/>
      <c r="BM4" s="222"/>
      <c r="BN4" s="222"/>
      <c r="BO4" s="222"/>
      <c r="BP4" s="222"/>
      <c r="BQ4" s="222"/>
      <c r="BR4" s="222"/>
      <c r="BS4" s="222"/>
      <c r="BT4" s="222"/>
      <c r="BU4" s="222"/>
      <c r="BV4" s="222"/>
      <c r="BW4" s="222"/>
      <c r="BX4" s="222"/>
      <c r="BY4" s="222"/>
      <c r="BZ4" s="222"/>
      <c r="CA4" s="222"/>
      <c r="CB4" s="222"/>
      <c r="CC4" s="222"/>
      <c r="CD4" s="222"/>
      <c r="CE4" s="222"/>
      <c r="CF4" s="222"/>
      <c r="CG4" s="222"/>
      <c r="CH4" s="222"/>
      <c r="CI4" s="222"/>
      <c r="CJ4" s="222"/>
      <c r="CK4" s="222"/>
      <c r="CL4" s="222"/>
      <c r="CM4" s="222"/>
      <c r="CN4" s="222"/>
      <c r="CO4" s="222"/>
      <c r="CP4" s="222"/>
      <c r="CQ4" s="222"/>
    </row>
    <row r="5" spans="1:95" ht="12" customHeight="1">
      <c r="A5" s="453" t="s">
        <v>471</v>
      </c>
      <c r="B5" s="226" t="s">
        <v>137</v>
      </c>
      <c r="C5" s="227" t="s">
        <v>107</v>
      </c>
      <c r="D5" s="440" t="s">
        <v>104</v>
      </c>
      <c r="E5" s="441"/>
      <c r="F5" s="444" t="s">
        <v>487</v>
      </c>
      <c r="G5" s="440"/>
      <c r="H5" s="440"/>
      <c r="I5" s="440"/>
      <c r="J5" s="440"/>
      <c r="K5" s="435" t="s">
        <v>488</v>
      </c>
      <c r="L5" s="435"/>
      <c r="M5" s="435"/>
      <c r="N5" s="435"/>
      <c r="O5" s="435"/>
      <c r="P5" s="436" t="s">
        <v>472</v>
      </c>
      <c r="Q5" s="437"/>
      <c r="R5" s="444" t="s">
        <v>489</v>
      </c>
      <c r="S5" s="440"/>
      <c r="T5" s="440"/>
      <c r="U5" s="440"/>
      <c r="V5" s="435" t="s">
        <v>490</v>
      </c>
      <c r="W5" s="435"/>
      <c r="X5" s="435"/>
      <c r="Y5" s="435"/>
      <c r="Z5" s="440" t="s">
        <v>473</v>
      </c>
      <c r="AA5" s="441"/>
      <c r="AB5" s="444" t="s">
        <v>491</v>
      </c>
      <c r="AC5" s="440"/>
      <c r="AD5" s="440"/>
      <c r="AE5" s="440"/>
      <c r="AF5" s="435" t="s">
        <v>492</v>
      </c>
      <c r="AG5" s="435"/>
      <c r="AH5" s="435"/>
      <c r="AI5" s="435"/>
      <c r="AJ5" s="440" t="s">
        <v>104</v>
      </c>
      <c r="AK5" s="222"/>
      <c r="AL5" s="222"/>
      <c r="AM5" s="222"/>
      <c r="AN5" s="222"/>
      <c r="AO5" s="222"/>
      <c r="AP5" s="222"/>
      <c r="AQ5" s="222"/>
      <c r="AR5" s="222"/>
      <c r="AS5" s="222"/>
      <c r="AT5" s="222"/>
      <c r="AU5" s="222"/>
      <c r="AV5" s="222"/>
      <c r="AW5" s="222"/>
      <c r="AX5" s="222"/>
      <c r="AY5" s="222"/>
      <c r="AZ5" s="222"/>
      <c r="BA5" s="222"/>
      <c r="BB5" s="222"/>
      <c r="BC5" s="222"/>
      <c r="BD5" s="222"/>
      <c r="BE5" s="222"/>
      <c r="BF5" s="222"/>
      <c r="BG5" s="222"/>
      <c r="BH5" s="222"/>
      <c r="BI5" s="222"/>
      <c r="BJ5" s="222"/>
      <c r="BK5" s="222"/>
      <c r="BL5" s="222"/>
      <c r="BM5" s="222"/>
      <c r="BN5" s="222"/>
      <c r="BO5" s="222"/>
      <c r="BP5" s="222"/>
      <c r="BQ5" s="222"/>
      <c r="BR5" s="222"/>
      <c r="BS5" s="222"/>
      <c r="BT5" s="222"/>
      <c r="BU5" s="222"/>
      <c r="BV5" s="222"/>
      <c r="BW5" s="222"/>
      <c r="BX5" s="222"/>
      <c r="BY5" s="222"/>
      <c r="BZ5" s="222"/>
      <c r="CA5" s="222"/>
      <c r="CB5" s="222"/>
      <c r="CC5" s="222"/>
      <c r="CD5" s="222"/>
      <c r="CE5" s="222"/>
      <c r="CF5" s="222"/>
      <c r="CG5" s="222"/>
      <c r="CH5" s="222"/>
      <c r="CI5" s="222"/>
      <c r="CJ5" s="222"/>
      <c r="CK5" s="222"/>
      <c r="CL5" s="222"/>
      <c r="CM5" s="222"/>
      <c r="CN5" s="222"/>
      <c r="CO5" s="222"/>
      <c r="CP5" s="222"/>
      <c r="CQ5" s="222"/>
    </row>
    <row r="6" spans="1:95" ht="12" customHeight="1">
      <c r="A6" s="454"/>
      <c r="B6" s="228" t="s">
        <v>138</v>
      </c>
      <c r="C6" s="229" t="s">
        <v>139</v>
      </c>
      <c r="D6" s="455"/>
      <c r="E6" s="456"/>
      <c r="F6" s="457" t="s">
        <v>493</v>
      </c>
      <c r="G6" s="458"/>
      <c r="H6" s="458"/>
      <c r="I6" s="458"/>
      <c r="J6" s="458"/>
      <c r="K6" s="459" t="s">
        <v>494</v>
      </c>
      <c r="L6" s="459"/>
      <c r="M6" s="459"/>
      <c r="N6" s="459"/>
      <c r="O6" s="459"/>
      <c r="P6" s="438"/>
      <c r="Q6" s="439"/>
      <c r="R6" s="460" t="s">
        <v>495</v>
      </c>
      <c r="S6" s="461"/>
      <c r="T6" s="461"/>
      <c r="U6" s="461"/>
      <c r="V6" s="462" t="s">
        <v>496</v>
      </c>
      <c r="W6" s="462"/>
      <c r="X6" s="462"/>
      <c r="Y6" s="462"/>
      <c r="Z6" s="442"/>
      <c r="AA6" s="443"/>
      <c r="AB6" s="460" t="s">
        <v>497</v>
      </c>
      <c r="AC6" s="461"/>
      <c r="AD6" s="461"/>
      <c r="AE6" s="461"/>
      <c r="AF6" s="462" t="s">
        <v>498</v>
      </c>
      <c r="AG6" s="462"/>
      <c r="AH6" s="462"/>
      <c r="AI6" s="462"/>
      <c r="AJ6" s="442"/>
      <c r="AK6" s="222"/>
      <c r="AL6" s="222"/>
      <c r="AM6" s="222"/>
      <c r="AN6" s="222"/>
      <c r="AO6" s="222"/>
      <c r="AP6" s="222"/>
      <c r="AQ6" s="222"/>
      <c r="AR6" s="222"/>
      <c r="AS6" s="222"/>
      <c r="AT6" s="222"/>
      <c r="AU6" s="222"/>
      <c r="AV6" s="222"/>
      <c r="AW6" s="222"/>
      <c r="AX6" s="222"/>
      <c r="AY6" s="222"/>
      <c r="AZ6" s="222"/>
      <c r="BA6" s="222"/>
      <c r="BB6" s="222"/>
      <c r="BC6" s="222"/>
      <c r="BD6" s="222"/>
      <c r="BE6" s="222"/>
      <c r="BF6" s="222"/>
      <c r="BG6" s="222"/>
      <c r="BH6" s="222"/>
      <c r="BI6" s="222"/>
      <c r="BJ6" s="222"/>
      <c r="BK6" s="222"/>
      <c r="BL6" s="222"/>
      <c r="BM6" s="222"/>
      <c r="BN6" s="222"/>
      <c r="BO6" s="222"/>
      <c r="BP6" s="222"/>
      <c r="BQ6" s="222"/>
      <c r="BR6" s="222"/>
      <c r="BS6" s="222"/>
      <c r="BT6" s="222"/>
      <c r="BU6" s="222"/>
      <c r="BV6" s="222"/>
      <c r="BW6" s="222"/>
      <c r="BX6" s="222"/>
      <c r="BY6" s="222"/>
      <c r="BZ6" s="222"/>
      <c r="CA6" s="222"/>
      <c r="CB6" s="222"/>
      <c r="CC6" s="222"/>
      <c r="CD6" s="222"/>
      <c r="CE6" s="222"/>
      <c r="CF6" s="222"/>
      <c r="CG6" s="222"/>
      <c r="CH6" s="222"/>
      <c r="CI6" s="222"/>
      <c r="CJ6" s="222"/>
      <c r="CK6" s="222"/>
      <c r="CL6" s="222"/>
      <c r="CM6" s="222"/>
      <c r="CN6" s="222"/>
      <c r="CO6" s="222"/>
      <c r="CP6" s="222"/>
      <c r="CQ6" s="222"/>
    </row>
    <row r="7" spans="1:95" ht="69.75" customHeight="1">
      <c r="A7" s="238"/>
      <c r="B7" s="239"/>
      <c r="C7" s="240"/>
      <c r="D7" s="236"/>
      <c r="E7" s="237"/>
      <c r="F7" s="233"/>
      <c r="G7" s="234"/>
      <c r="H7" s="234"/>
      <c r="I7" s="234"/>
      <c r="J7" s="234"/>
      <c r="K7" s="235"/>
      <c r="L7" s="235"/>
      <c r="M7" s="235"/>
      <c r="N7" s="235"/>
      <c r="O7" s="235"/>
      <c r="P7" s="236"/>
      <c r="Q7" s="237"/>
      <c r="R7" s="230"/>
      <c r="S7" s="231"/>
      <c r="T7" s="231"/>
      <c r="U7" s="231"/>
      <c r="V7" s="232"/>
      <c r="W7" s="232"/>
      <c r="X7" s="232"/>
      <c r="Y7" s="232"/>
      <c r="Z7" s="241"/>
      <c r="AA7" s="242"/>
      <c r="AB7" s="230"/>
      <c r="AC7" s="231"/>
      <c r="AD7" s="231"/>
      <c r="AE7" s="231"/>
      <c r="AF7" s="232"/>
      <c r="AG7" s="232"/>
      <c r="AH7" s="232"/>
      <c r="AI7" s="232"/>
      <c r="AJ7" s="241"/>
      <c r="AK7" s="222"/>
      <c r="AL7" s="222"/>
      <c r="AM7" s="222"/>
      <c r="AN7" s="222"/>
      <c r="AO7" s="222"/>
      <c r="AP7" s="222"/>
      <c r="AQ7" s="222"/>
      <c r="AR7" s="222"/>
      <c r="AS7" s="222"/>
      <c r="AT7" s="222"/>
      <c r="AU7" s="222"/>
      <c r="AV7" s="222"/>
      <c r="AW7" s="222"/>
      <c r="AX7" s="222"/>
      <c r="AY7" s="222"/>
      <c r="AZ7" s="222"/>
      <c r="BA7" s="222"/>
      <c r="BB7" s="222"/>
      <c r="BC7" s="222"/>
      <c r="BD7" s="222"/>
      <c r="BE7" s="222"/>
      <c r="BF7" s="222"/>
      <c r="BG7" s="222"/>
      <c r="BH7" s="222"/>
      <c r="BI7" s="222"/>
      <c r="BJ7" s="222"/>
      <c r="BK7" s="222"/>
      <c r="BL7" s="222"/>
      <c r="BM7" s="222"/>
      <c r="BN7" s="222"/>
      <c r="BO7" s="222"/>
      <c r="BP7" s="222"/>
      <c r="BQ7" s="222"/>
      <c r="BR7" s="222"/>
      <c r="BS7" s="222"/>
      <c r="BT7" s="222"/>
      <c r="BU7" s="222"/>
      <c r="BV7" s="222"/>
      <c r="BW7" s="222"/>
      <c r="BX7" s="222"/>
      <c r="BY7" s="222"/>
      <c r="BZ7" s="222"/>
      <c r="CA7" s="222"/>
      <c r="CB7" s="222"/>
      <c r="CC7" s="222"/>
      <c r="CD7" s="222"/>
      <c r="CE7" s="222"/>
      <c r="CF7" s="222"/>
      <c r="CG7" s="222"/>
      <c r="CH7" s="222"/>
      <c r="CI7" s="222"/>
      <c r="CJ7" s="222"/>
      <c r="CK7" s="222"/>
      <c r="CL7" s="222"/>
      <c r="CM7" s="222"/>
      <c r="CN7" s="222"/>
      <c r="CO7" s="222"/>
      <c r="CP7" s="222"/>
      <c r="CQ7" s="222"/>
    </row>
    <row r="8" spans="1:95" ht="12" customHeight="1">
      <c r="A8" s="463" t="s">
        <v>129</v>
      </c>
      <c r="B8" s="226" t="s">
        <v>499</v>
      </c>
      <c r="C8" s="227" t="s">
        <v>500</v>
      </c>
      <c r="D8" s="440" t="s">
        <v>473</v>
      </c>
      <c r="E8" s="441"/>
      <c r="F8" s="444" t="s">
        <v>450</v>
      </c>
      <c r="G8" s="440"/>
      <c r="H8" s="440"/>
      <c r="I8" s="440"/>
      <c r="J8" s="440"/>
      <c r="K8" s="435" t="s">
        <v>459</v>
      </c>
      <c r="L8" s="435"/>
      <c r="M8" s="435"/>
      <c r="N8" s="435"/>
      <c r="O8" s="435"/>
      <c r="P8" s="440" t="s">
        <v>473</v>
      </c>
      <c r="Q8" s="441"/>
      <c r="R8" s="444" t="s">
        <v>503</v>
      </c>
      <c r="S8" s="440"/>
      <c r="T8" s="440"/>
      <c r="U8" s="440"/>
      <c r="V8" s="435" t="s">
        <v>504</v>
      </c>
      <c r="W8" s="435"/>
      <c r="X8" s="435"/>
      <c r="Y8" s="435"/>
      <c r="Z8" s="440" t="s">
        <v>473</v>
      </c>
      <c r="AA8" s="441"/>
      <c r="AB8" s="444" t="s">
        <v>508</v>
      </c>
      <c r="AC8" s="440"/>
      <c r="AD8" s="440"/>
      <c r="AE8" s="440"/>
      <c r="AF8" s="435" t="s">
        <v>407</v>
      </c>
      <c r="AG8" s="435"/>
      <c r="AH8" s="435"/>
      <c r="AI8" s="435"/>
      <c r="AJ8" s="440" t="s">
        <v>473</v>
      </c>
      <c r="AK8" s="222"/>
      <c r="AL8" s="222"/>
      <c r="AM8" s="222"/>
      <c r="AN8" s="222"/>
      <c r="AO8" s="222"/>
      <c r="AP8" s="222"/>
      <c r="AQ8" s="222"/>
      <c r="AR8" s="222"/>
      <c r="AS8" s="222"/>
      <c r="AT8" s="222"/>
      <c r="AU8" s="222"/>
      <c r="AV8" s="222"/>
      <c r="AW8" s="222"/>
      <c r="AX8" s="222"/>
      <c r="AY8" s="222"/>
      <c r="AZ8" s="222"/>
      <c r="BA8" s="222"/>
      <c r="BB8" s="222"/>
      <c r="BC8" s="222"/>
      <c r="BD8" s="222"/>
      <c r="BE8" s="222"/>
      <c r="BF8" s="222"/>
      <c r="BG8" s="222"/>
      <c r="BH8" s="222"/>
      <c r="BI8" s="222"/>
      <c r="BJ8" s="222"/>
      <c r="BK8" s="222"/>
      <c r="BL8" s="222"/>
      <c r="BM8" s="222"/>
      <c r="BN8" s="222"/>
      <c r="BO8" s="222"/>
      <c r="BP8" s="222"/>
      <c r="BQ8" s="222"/>
      <c r="BR8" s="222"/>
      <c r="BS8" s="222"/>
      <c r="BT8" s="222"/>
      <c r="BU8" s="222"/>
      <c r="BV8" s="222"/>
      <c r="BW8" s="222"/>
      <c r="BX8" s="222"/>
      <c r="BY8" s="222"/>
      <c r="BZ8" s="222"/>
      <c r="CA8" s="222"/>
      <c r="CB8" s="222"/>
      <c r="CC8" s="222"/>
      <c r="CD8" s="222"/>
      <c r="CE8" s="222"/>
      <c r="CF8" s="222"/>
      <c r="CG8" s="222"/>
      <c r="CH8" s="222"/>
      <c r="CI8" s="222"/>
      <c r="CJ8" s="222"/>
      <c r="CK8" s="222"/>
      <c r="CL8" s="222"/>
      <c r="CM8" s="222"/>
      <c r="CN8" s="222"/>
      <c r="CO8" s="222"/>
      <c r="CP8" s="222"/>
      <c r="CQ8" s="222"/>
    </row>
    <row r="9" spans="1:95" ht="12" customHeight="1">
      <c r="A9" s="464"/>
      <c r="B9" s="228" t="s">
        <v>501</v>
      </c>
      <c r="C9" s="229" t="s">
        <v>502</v>
      </c>
      <c r="D9" s="455"/>
      <c r="E9" s="456"/>
      <c r="F9" s="457" t="s">
        <v>451</v>
      </c>
      <c r="G9" s="458"/>
      <c r="H9" s="458"/>
      <c r="I9" s="458"/>
      <c r="J9" s="458"/>
      <c r="K9" s="459" t="s">
        <v>459</v>
      </c>
      <c r="L9" s="459"/>
      <c r="M9" s="459"/>
      <c r="N9" s="459"/>
      <c r="O9" s="459"/>
      <c r="P9" s="455"/>
      <c r="Q9" s="456"/>
      <c r="R9" s="460" t="s">
        <v>505</v>
      </c>
      <c r="S9" s="461"/>
      <c r="T9" s="461"/>
      <c r="U9" s="461"/>
      <c r="V9" s="462" t="s">
        <v>507</v>
      </c>
      <c r="W9" s="462"/>
      <c r="X9" s="462"/>
      <c r="Y9" s="462"/>
      <c r="Z9" s="442"/>
      <c r="AA9" s="443"/>
      <c r="AB9" s="460" t="s">
        <v>509</v>
      </c>
      <c r="AC9" s="461"/>
      <c r="AD9" s="461"/>
      <c r="AE9" s="461"/>
      <c r="AF9" s="462" t="s">
        <v>407</v>
      </c>
      <c r="AG9" s="462"/>
      <c r="AH9" s="462"/>
      <c r="AI9" s="462"/>
      <c r="AJ9" s="442"/>
      <c r="AK9" s="222"/>
      <c r="AL9" s="222"/>
      <c r="AM9" s="222"/>
      <c r="AN9" s="222"/>
      <c r="AO9" s="222"/>
      <c r="AP9" s="222"/>
      <c r="AQ9" s="222"/>
      <c r="AR9" s="222"/>
      <c r="AS9" s="222"/>
      <c r="AT9" s="222"/>
      <c r="AU9" s="222"/>
      <c r="AV9" s="222"/>
      <c r="AW9" s="222"/>
      <c r="AX9" s="222"/>
      <c r="AY9" s="222"/>
      <c r="AZ9" s="222"/>
      <c r="BA9" s="222"/>
      <c r="BB9" s="222"/>
      <c r="BC9" s="222"/>
      <c r="BD9" s="222"/>
      <c r="BE9" s="222"/>
      <c r="BF9" s="222"/>
      <c r="BG9" s="222"/>
      <c r="BH9" s="222"/>
      <c r="BI9" s="222"/>
      <c r="BJ9" s="222"/>
      <c r="BK9" s="222"/>
      <c r="BL9" s="222"/>
      <c r="BM9" s="222"/>
      <c r="BN9" s="222"/>
      <c r="BO9" s="222"/>
      <c r="BP9" s="222"/>
      <c r="BQ9" s="222"/>
      <c r="BR9" s="222"/>
      <c r="BS9" s="222"/>
      <c r="BT9" s="222"/>
      <c r="BU9" s="222"/>
      <c r="BV9" s="222"/>
      <c r="BW9" s="222"/>
      <c r="BX9" s="222"/>
      <c r="BY9" s="222"/>
      <c r="BZ9" s="222"/>
      <c r="CA9" s="222"/>
      <c r="CB9" s="222"/>
      <c r="CC9" s="222"/>
      <c r="CD9" s="222"/>
      <c r="CE9" s="222"/>
      <c r="CF9" s="222"/>
      <c r="CG9" s="222"/>
      <c r="CH9" s="222"/>
      <c r="CI9" s="222"/>
      <c r="CJ9" s="222"/>
      <c r="CK9" s="222"/>
      <c r="CL9" s="222"/>
      <c r="CM9" s="222"/>
      <c r="CN9" s="222"/>
      <c r="CO9" s="222"/>
      <c r="CP9" s="222"/>
      <c r="CQ9" s="222"/>
    </row>
    <row r="10" spans="1:95" ht="60" customHeight="1">
      <c r="A10" s="238"/>
      <c r="B10" s="239"/>
      <c r="C10" s="240"/>
      <c r="D10" s="236"/>
      <c r="E10" s="237"/>
      <c r="F10" s="243"/>
      <c r="G10" s="244"/>
      <c r="H10" s="244"/>
      <c r="I10" s="244"/>
      <c r="J10" s="244"/>
      <c r="K10" s="240"/>
      <c r="L10" s="240"/>
      <c r="M10" s="240"/>
      <c r="N10" s="240"/>
      <c r="O10" s="240"/>
      <c r="P10" s="245"/>
      <c r="Q10" s="246"/>
      <c r="R10" s="230"/>
      <c r="S10" s="231"/>
      <c r="T10" s="231"/>
      <c r="U10" s="231"/>
      <c r="V10" s="232"/>
      <c r="W10" s="232"/>
      <c r="X10" s="232"/>
      <c r="Y10" s="232"/>
      <c r="Z10" s="241"/>
      <c r="AA10" s="242"/>
      <c r="AB10" s="230"/>
      <c r="AC10" s="231"/>
      <c r="AD10" s="231"/>
      <c r="AE10" s="231"/>
      <c r="AF10" s="232"/>
      <c r="AG10" s="232"/>
      <c r="AH10" s="232"/>
      <c r="AI10" s="232"/>
      <c r="AJ10" s="241"/>
      <c r="AK10" s="222"/>
      <c r="AL10" s="222"/>
      <c r="AM10" s="222"/>
      <c r="AN10" s="222"/>
      <c r="AO10" s="222"/>
      <c r="AP10" s="222"/>
      <c r="AQ10" s="222"/>
      <c r="AR10" s="222"/>
      <c r="AS10" s="222"/>
      <c r="AT10" s="222"/>
      <c r="AU10" s="222"/>
      <c r="AV10" s="222"/>
      <c r="AW10" s="222"/>
      <c r="AX10" s="222"/>
      <c r="AY10" s="222"/>
      <c r="AZ10" s="222"/>
      <c r="BA10" s="222"/>
      <c r="BB10" s="222"/>
      <c r="BC10" s="222"/>
      <c r="BD10" s="222"/>
      <c r="BE10" s="222"/>
      <c r="BF10" s="222"/>
      <c r="BG10" s="222"/>
      <c r="BH10" s="222"/>
      <c r="BI10" s="222"/>
      <c r="BJ10" s="222"/>
      <c r="BK10" s="222"/>
      <c r="BL10" s="222"/>
      <c r="BM10" s="222"/>
      <c r="BN10" s="222"/>
      <c r="BO10" s="222"/>
      <c r="BP10" s="222"/>
      <c r="BQ10" s="222"/>
      <c r="BR10" s="222"/>
      <c r="BS10" s="222"/>
      <c r="BT10" s="222"/>
      <c r="BU10" s="222"/>
      <c r="BV10" s="222"/>
      <c r="BW10" s="222"/>
      <c r="BX10" s="222"/>
      <c r="BY10" s="222"/>
      <c r="BZ10" s="222"/>
      <c r="CA10" s="222"/>
      <c r="CB10" s="222"/>
      <c r="CC10" s="222"/>
      <c r="CD10" s="222"/>
      <c r="CE10" s="222"/>
      <c r="CF10" s="222"/>
      <c r="CG10" s="222"/>
      <c r="CH10" s="222"/>
      <c r="CI10" s="222"/>
      <c r="CJ10" s="222"/>
      <c r="CK10" s="222"/>
      <c r="CL10" s="222"/>
      <c r="CM10" s="222"/>
      <c r="CN10" s="222"/>
      <c r="CO10" s="222"/>
      <c r="CP10" s="222"/>
      <c r="CQ10" s="222"/>
    </row>
    <row r="11" spans="1:95" ht="12" customHeight="1">
      <c r="A11" s="463" t="s">
        <v>474</v>
      </c>
      <c r="B11" s="226" t="s">
        <v>542</v>
      </c>
      <c r="C11" s="227" t="s">
        <v>460</v>
      </c>
      <c r="D11" s="440" t="s">
        <v>104</v>
      </c>
      <c r="E11" s="441"/>
      <c r="F11" s="444" t="s">
        <v>512</v>
      </c>
      <c r="G11" s="440"/>
      <c r="H11" s="440"/>
      <c r="I11" s="440"/>
      <c r="J11" s="440"/>
      <c r="K11" s="435" t="s">
        <v>514</v>
      </c>
      <c r="L11" s="435"/>
      <c r="M11" s="435"/>
      <c r="N11" s="435"/>
      <c r="O11" s="435"/>
      <c r="P11" s="440" t="s">
        <v>104</v>
      </c>
      <c r="Q11" s="441"/>
      <c r="R11" s="444" t="s">
        <v>515</v>
      </c>
      <c r="S11" s="440"/>
      <c r="T11" s="440"/>
      <c r="U11" s="440"/>
      <c r="V11" s="435" t="s">
        <v>460</v>
      </c>
      <c r="W11" s="435"/>
      <c r="X11" s="435"/>
      <c r="Y11" s="435"/>
      <c r="Z11" s="440" t="s">
        <v>104</v>
      </c>
      <c r="AA11" s="441"/>
      <c r="AB11" s="444" t="s">
        <v>516</v>
      </c>
      <c r="AC11" s="440"/>
      <c r="AD11" s="440"/>
      <c r="AE11" s="440"/>
      <c r="AF11" s="435" t="s">
        <v>519</v>
      </c>
      <c r="AG11" s="435"/>
      <c r="AH11" s="435"/>
      <c r="AI11" s="435"/>
      <c r="AJ11" s="440" t="s">
        <v>473</v>
      </c>
      <c r="AK11" s="222"/>
      <c r="AL11" s="222"/>
      <c r="AM11" s="222"/>
      <c r="AN11" s="222"/>
      <c r="AO11" s="222"/>
      <c r="AP11" s="222"/>
      <c r="AQ11" s="222"/>
      <c r="AR11" s="222"/>
      <c r="AS11" s="222"/>
      <c r="AT11" s="222"/>
      <c r="AU11" s="222"/>
      <c r="AV11" s="222"/>
      <c r="AW11" s="222"/>
      <c r="AX11" s="222"/>
      <c r="AY11" s="222"/>
      <c r="AZ11" s="222"/>
      <c r="BA11" s="222"/>
      <c r="BB11" s="222"/>
      <c r="BC11" s="222"/>
      <c r="BD11" s="222"/>
      <c r="BE11" s="222"/>
      <c r="BF11" s="222"/>
      <c r="BG11" s="222"/>
      <c r="BH11" s="222"/>
      <c r="BI11" s="222"/>
      <c r="BJ11" s="222"/>
      <c r="BK11" s="222"/>
      <c r="BL11" s="222"/>
      <c r="BM11" s="222"/>
      <c r="BN11" s="222"/>
      <c r="BO11" s="222"/>
      <c r="BP11" s="222"/>
      <c r="BQ11" s="222"/>
      <c r="BR11" s="222"/>
      <c r="BS11" s="222"/>
      <c r="BT11" s="222"/>
      <c r="BU11" s="222"/>
      <c r="BV11" s="222"/>
      <c r="BW11" s="222"/>
      <c r="BX11" s="222"/>
      <c r="BY11" s="222"/>
      <c r="BZ11" s="222"/>
      <c r="CA11" s="222"/>
      <c r="CB11" s="222"/>
      <c r="CC11" s="222"/>
      <c r="CD11" s="222"/>
      <c r="CE11" s="222"/>
      <c r="CF11" s="222"/>
      <c r="CG11" s="222"/>
      <c r="CH11" s="222"/>
      <c r="CI11" s="222"/>
      <c r="CJ11" s="222"/>
      <c r="CK11" s="222"/>
      <c r="CL11" s="222"/>
      <c r="CM11" s="222"/>
      <c r="CN11" s="222"/>
      <c r="CO11" s="222"/>
      <c r="CP11" s="222"/>
      <c r="CQ11" s="222"/>
    </row>
    <row r="12" spans="1:95" ht="12" customHeight="1">
      <c r="A12" s="464"/>
      <c r="B12" s="228" t="s">
        <v>511</v>
      </c>
      <c r="C12" s="229" t="s">
        <v>460</v>
      </c>
      <c r="D12" s="455"/>
      <c r="E12" s="456"/>
      <c r="F12" s="457" t="s">
        <v>513</v>
      </c>
      <c r="G12" s="458"/>
      <c r="H12" s="458"/>
      <c r="I12" s="458"/>
      <c r="J12" s="458"/>
      <c r="K12" s="459" t="s">
        <v>514</v>
      </c>
      <c r="L12" s="459"/>
      <c r="M12" s="459"/>
      <c r="N12" s="459"/>
      <c r="O12" s="459"/>
      <c r="P12" s="455"/>
      <c r="Q12" s="456"/>
      <c r="R12" s="460" t="s">
        <v>537</v>
      </c>
      <c r="S12" s="461"/>
      <c r="T12" s="461"/>
      <c r="U12" s="461"/>
      <c r="V12" s="462" t="s">
        <v>460</v>
      </c>
      <c r="W12" s="462"/>
      <c r="X12" s="462"/>
      <c r="Y12" s="462"/>
      <c r="Z12" s="442"/>
      <c r="AA12" s="443"/>
      <c r="AB12" s="460" t="s">
        <v>517</v>
      </c>
      <c r="AC12" s="461"/>
      <c r="AD12" s="461"/>
      <c r="AE12" s="461"/>
      <c r="AF12" s="462" t="s">
        <v>519</v>
      </c>
      <c r="AG12" s="462"/>
      <c r="AH12" s="462"/>
      <c r="AI12" s="462"/>
      <c r="AJ12" s="442"/>
      <c r="AK12" s="222"/>
      <c r="AL12" s="222"/>
      <c r="AM12" s="222"/>
      <c r="AN12" s="222"/>
      <c r="AO12" s="222"/>
      <c r="AP12" s="222"/>
      <c r="AQ12" s="222"/>
      <c r="AR12" s="222"/>
      <c r="AS12" s="222"/>
      <c r="AT12" s="222"/>
      <c r="AU12" s="222"/>
      <c r="AV12" s="222"/>
      <c r="AW12" s="222"/>
      <c r="AX12" s="222"/>
      <c r="AY12" s="222"/>
      <c r="AZ12" s="222"/>
      <c r="BA12" s="222"/>
      <c r="BB12" s="222"/>
      <c r="BC12" s="222"/>
      <c r="BD12" s="222"/>
      <c r="BE12" s="222"/>
      <c r="BF12" s="222"/>
      <c r="BG12" s="222"/>
      <c r="BH12" s="222"/>
      <c r="BI12" s="222"/>
      <c r="BJ12" s="222"/>
      <c r="BK12" s="222"/>
      <c r="BL12" s="222"/>
      <c r="BM12" s="222"/>
      <c r="BN12" s="222"/>
      <c r="BO12" s="222"/>
      <c r="BP12" s="222"/>
      <c r="BQ12" s="222"/>
      <c r="BR12" s="222"/>
      <c r="BS12" s="222"/>
      <c r="BT12" s="222"/>
      <c r="BU12" s="222"/>
      <c r="BV12" s="222"/>
      <c r="BW12" s="222"/>
      <c r="BX12" s="222"/>
      <c r="BY12" s="222"/>
      <c r="BZ12" s="222"/>
      <c r="CA12" s="222"/>
      <c r="CB12" s="222"/>
      <c r="CC12" s="222"/>
      <c r="CD12" s="222"/>
      <c r="CE12" s="222"/>
      <c r="CF12" s="222"/>
      <c r="CG12" s="222"/>
      <c r="CH12" s="222"/>
      <c r="CI12" s="222"/>
      <c r="CJ12" s="222"/>
      <c r="CK12" s="222"/>
      <c r="CL12" s="222"/>
      <c r="CM12" s="222"/>
      <c r="CN12" s="222"/>
      <c r="CO12" s="222"/>
      <c r="CP12" s="222"/>
      <c r="CQ12" s="222"/>
    </row>
    <row r="13" spans="1:95" ht="55.5" customHeight="1">
      <c r="A13" s="238"/>
      <c r="B13" s="239"/>
      <c r="C13" s="240"/>
      <c r="D13" s="236"/>
      <c r="E13" s="237"/>
      <c r="F13" s="233"/>
      <c r="G13" s="234"/>
      <c r="H13" s="234"/>
      <c r="I13" s="234"/>
      <c r="J13" s="234"/>
      <c r="K13" s="235"/>
      <c r="L13" s="235"/>
      <c r="M13" s="235"/>
      <c r="N13" s="235"/>
      <c r="O13" s="235"/>
      <c r="P13" s="236"/>
      <c r="Q13" s="237"/>
      <c r="R13" s="230"/>
      <c r="S13" s="231"/>
      <c r="T13" s="231"/>
      <c r="U13" s="231"/>
      <c r="V13" s="232"/>
      <c r="W13" s="232"/>
      <c r="X13" s="232"/>
      <c r="Y13" s="232"/>
      <c r="Z13" s="241"/>
      <c r="AA13" s="242"/>
      <c r="AB13" s="230"/>
      <c r="AC13" s="231"/>
      <c r="AD13" s="231"/>
      <c r="AE13" s="231"/>
      <c r="AF13" s="232"/>
      <c r="AG13" s="232"/>
      <c r="AH13" s="232"/>
      <c r="AI13" s="232"/>
      <c r="AJ13" s="241"/>
      <c r="AK13" s="222"/>
      <c r="AL13" s="222"/>
      <c r="AM13" s="222"/>
      <c r="AN13" s="222"/>
      <c r="AO13" s="222"/>
      <c r="AP13" s="222"/>
      <c r="AQ13" s="222"/>
      <c r="AR13" s="222"/>
      <c r="AS13" s="222"/>
      <c r="AT13" s="222"/>
      <c r="AU13" s="222"/>
      <c r="AV13" s="222"/>
      <c r="AW13" s="222"/>
      <c r="AX13" s="222"/>
      <c r="AY13" s="222"/>
      <c r="AZ13" s="222"/>
      <c r="BA13" s="222"/>
      <c r="BB13" s="222"/>
      <c r="BC13" s="222"/>
      <c r="BD13" s="222"/>
      <c r="BE13" s="222"/>
      <c r="BF13" s="222"/>
      <c r="BG13" s="222"/>
      <c r="BH13" s="222"/>
      <c r="BI13" s="222"/>
      <c r="BJ13" s="222"/>
      <c r="BK13" s="222"/>
      <c r="BL13" s="222"/>
      <c r="BM13" s="222"/>
      <c r="BN13" s="222"/>
      <c r="BO13" s="222"/>
      <c r="BP13" s="222"/>
      <c r="BQ13" s="222"/>
      <c r="BR13" s="222"/>
      <c r="BS13" s="222"/>
      <c r="BT13" s="222"/>
      <c r="BU13" s="222"/>
      <c r="BV13" s="222"/>
      <c r="BW13" s="222"/>
      <c r="BX13" s="222"/>
      <c r="BY13" s="222"/>
      <c r="BZ13" s="222"/>
      <c r="CA13" s="222"/>
      <c r="CB13" s="222"/>
      <c r="CC13" s="222"/>
      <c r="CD13" s="222"/>
      <c r="CE13" s="222"/>
      <c r="CF13" s="222"/>
      <c r="CG13" s="222"/>
      <c r="CH13" s="222"/>
      <c r="CI13" s="222"/>
      <c r="CJ13" s="222"/>
      <c r="CK13" s="222"/>
      <c r="CL13" s="222"/>
      <c r="CM13" s="222"/>
      <c r="CN13" s="222"/>
      <c r="CO13" s="222"/>
      <c r="CP13" s="222"/>
      <c r="CQ13" s="222"/>
    </row>
    <row r="14" spans="1:95" ht="12" customHeight="1">
      <c r="A14" s="463" t="s">
        <v>475</v>
      </c>
      <c r="B14" s="226" t="s">
        <v>538</v>
      </c>
      <c r="C14" s="227" t="s">
        <v>361</v>
      </c>
      <c r="D14" s="440" t="s">
        <v>106</v>
      </c>
      <c r="E14" s="441"/>
      <c r="F14" s="444" t="s">
        <v>443</v>
      </c>
      <c r="G14" s="440"/>
      <c r="H14" s="440"/>
      <c r="I14" s="440"/>
      <c r="J14" s="440"/>
      <c r="K14" s="435" t="s">
        <v>464</v>
      </c>
      <c r="L14" s="435"/>
      <c r="M14" s="435"/>
      <c r="N14" s="435"/>
      <c r="O14" s="435"/>
      <c r="P14" s="440" t="s">
        <v>473</v>
      </c>
      <c r="Q14" s="441"/>
      <c r="R14" s="444" t="s">
        <v>521</v>
      </c>
      <c r="S14" s="440"/>
      <c r="T14" s="440"/>
      <c r="U14" s="440"/>
      <c r="V14" s="435" t="s">
        <v>523</v>
      </c>
      <c r="W14" s="435"/>
      <c r="X14" s="435"/>
      <c r="Y14" s="435"/>
      <c r="Z14" s="440" t="s">
        <v>473</v>
      </c>
      <c r="AA14" s="441"/>
      <c r="AB14" s="444" t="s">
        <v>526</v>
      </c>
      <c r="AC14" s="440"/>
      <c r="AD14" s="440"/>
      <c r="AE14" s="440"/>
      <c r="AF14" s="435" t="s">
        <v>528</v>
      </c>
      <c r="AG14" s="435"/>
      <c r="AH14" s="435"/>
      <c r="AI14" s="435"/>
      <c r="AJ14" s="440" t="s">
        <v>105</v>
      </c>
      <c r="AK14" s="222"/>
      <c r="AL14" s="222"/>
      <c r="AM14" s="222"/>
      <c r="AN14" s="222"/>
      <c r="AO14" s="222"/>
      <c r="AP14" s="222"/>
      <c r="AQ14" s="222"/>
      <c r="AR14" s="222"/>
      <c r="AS14" s="222"/>
      <c r="AT14" s="222"/>
      <c r="AU14" s="222"/>
      <c r="AV14" s="222"/>
      <c r="AW14" s="222"/>
      <c r="AX14" s="222"/>
      <c r="AY14" s="222"/>
      <c r="AZ14" s="222"/>
      <c r="BA14" s="222"/>
      <c r="BB14" s="222"/>
      <c r="BC14" s="222"/>
      <c r="BD14" s="222"/>
      <c r="BE14" s="222"/>
      <c r="BF14" s="222"/>
      <c r="BG14" s="222"/>
      <c r="BH14" s="222"/>
      <c r="BI14" s="222"/>
      <c r="BJ14" s="222"/>
      <c r="BK14" s="222"/>
      <c r="BL14" s="222"/>
      <c r="BM14" s="222"/>
      <c r="BN14" s="222"/>
      <c r="BO14" s="222"/>
      <c r="BP14" s="222"/>
      <c r="BQ14" s="222"/>
      <c r="BR14" s="222"/>
      <c r="BS14" s="222"/>
      <c r="BT14" s="222"/>
      <c r="BU14" s="222"/>
      <c r="BV14" s="222"/>
      <c r="BW14" s="222"/>
      <c r="BX14" s="222"/>
      <c r="BY14" s="222"/>
      <c r="BZ14" s="222"/>
      <c r="CA14" s="222"/>
      <c r="CB14" s="222"/>
      <c r="CC14" s="222"/>
      <c r="CD14" s="222"/>
      <c r="CE14" s="222"/>
      <c r="CF14" s="222"/>
      <c r="CG14" s="222"/>
      <c r="CH14" s="222"/>
      <c r="CI14" s="222"/>
      <c r="CJ14" s="222"/>
      <c r="CK14" s="222"/>
      <c r="CL14" s="222"/>
      <c r="CM14" s="222"/>
      <c r="CN14" s="222"/>
      <c r="CO14" s="222"/>
      <c r="CP14" s="222"/>
      <c r="CQ14" s="222"/>
    </row>
    <row r="15" spans="1:95" ht="12" customHeight="1">
      <c r="A15" s="464"/>
      <c r="B15" s="228" t="s">
        <v>539</v>
      </c>
      <c r="C15" s="229" t="s">
        <v>463</v>
      </c>
      <c r="D15" s="455"/>
      <c r="E15" s="456"/>
      <c r="F15" s="457" t="s">
        <v>520</v>
      </c>
      <c r="G15" s="458"/>
      <c r="H15" s="458"/>
      <c r="I15" s="458"/>
      <c r="J15" s="458"/>
      <c r="K15" s="459" t="s">
        <v>544</v>
      </c>
      <c r="L15" s="459"/>
      <c r="M15" s="459"/>
      <c r="N15" s="459"/>
      <c r="O15" s="459"/>
      <c r="P15" s="455"/>
      <c r="Q15" s="456"/>
      <c r="R15" s="460" t="s">
        <v>522</v>
      </c>
      <c r="S15" s="461"/>
      <c r="T15" s="461"/>
      <c r="U15" s="461"/>
      <c r="V15" s="462" t="s">
        <v>525</v>
      </c>
      <c r="W15" s="462"/>
      <c r="X15" s="462"/>
      <c r="Y15" s="462"/>
      <c r="Z15" s="442"/>
      <c r="AA15" s="443"/>
      <c r="AB15" s="460" t="s">
        <v>527</v>
      </c>
      <c r="AC15" s="461"/>
      <c r="AD15" s="461"/>
      <c r="AE15" s="461"/>
      <c r="AF15" s="462" t="s">
        <v>528</v>
      </c>
      <c r="AG15" s="462"/>
      <c r="AH15" s="462"/>
      <c r="AI15" s="462"/>
      <c r="AJ15" s="442"/>
      <c r="AK15" s="222"/>
      <c r="AL15" s="222"/>
      <c r="AM15" s="222"/>
      <c r="AN15" s="222"/>
      <c r="AO15" s="222"/>
      <c r="AP15" s="222"/>
      <c r="AQ15" s="222"/>
      <c r="AR15" s="222"/>
      <c r="AS15" s="222"/>
      <c r="AT15" s="222"/>
      <c r="AU15" s="222"/>
      <c r="AV15" s="222"/>
      <c r="AW15" s="222"/>
      <c r="AX15" s="222"/>
      <c r="AY15" s="222"/>
      <c r="AZ15" s="222"/>
      <c r="BA15" s="222"/>
      <c r="BB15" s="222"/>
      <c r="BC15" s="222"/>
      <c r="BD15" s="222"/>
      <c r="BE15" s="222"/>
      <c r="BF15" s="222"/>
      <c r="BG15" s="222"/>
      <c r="BH15" s="222"/>
      <c r="BI15" s="222"/>
      <c r="BJ15" s="222"/>
      <c r="BK15" s="222"/>
      <c r="BL15" s="222"/>
      <c r="BM15" s="222"/>
      <c r="BN15" s="222"/>
      <c r="BO15" s="222"/>
      <c r="BP15" s="222"/>
      <c r="BQ15" s="222"/>
      <c r="BR15" s="222"/>
      <c r="BS15" s="222"/>
      <c r="BT15" s="222"/>
      <c r="BU15" s="222"/>
      <c r="BV15" s="222"/>
      <c r="BW15" s="222"/>
      <c r="BX15" s="222"/>
      <c r="BY15" s="222"/>
      <c r="BZ15" s="222"/>
      <c r="CA15" s="222"/>
      <c r="CB15" s="222"/>
      <c r="CC15" s="222"/>
      <c r="CD15" s="222"/>
      <c r="CE15" s="222"/>
      <c r="CF15" s="222"/>
      <c r="CG15" s="222"/>
      <c r="CH15" s="222"/>
      <c r="CI15" s="222"/>
      <c r="CJ15" s="222"/>
      <c r="CK15" s="222"/>
      <c r="CL15" s="222"/>
      <c r="CM15" s="222"/>
      <c r="CN15" s="222"/>
      <c r="CO15" s="222"/>
      <c r="CP15" s="222"/>
      <c r="CQ15" s="222"/>
    </row>
    <row r="16" spans="1:95" ht="55.5" customHeight="1">
      <c r="A16" s="238"/>
      <c r="B16" s="239"/>
      <c r="C16" s="240"/>
      <c r="D16" s="236"/>
      <c r="E16" s="237"/>
      <c r="F16" s="233"/>
      <c r="G16" s="234"/>
      <c r="H16" s="234"/>
      <c r="I16" s="234"/>
      <c r="J16" s="234"/>
      <c r="K16" s="235"/>
      <c r="L16" s="235"/>
      <c r="M16" s="235"/>
      <c r="N16" s="235"/>
      <c r="O16" s="235"/>
      <c r="P16" s="236"/>
      <c r="Q16" s="237"/>
      <c r="R16" s="230"/>
      <c r="S16" s="231"/>
      <c r="T16" s="231"/>
      <c r="U16" s="231"/>
      <c r="V16" s="232"/>
      <c r="W16" s="232"/>
      <c r="X16" s="232"/>
      <c r="Y16" s="232"/>
      <c r="Z16" s="241"/>
      <c r="AA16" s="242"/>
      <c r="AB16" s="230"/>
      <c r="AC16" s="231"/>
      <c r="AD16" s="231"/>
      <c r="AE16" s="231"/>
      <c r="AF16" s="232"/>
      <c r="AG16" s="232"/>
      <c r="AH16" s="232"/>
      <c r="AI16" s="232"/>
      <c r="AJ16" s="241"/>
      <c r="AK16" s="222"/>
      <c r="AL16" s="222"/>
      <c r="AM16" s="222"/>
      <c r="AN16" s="222"/>
      <c r="AO16" s="222"/>
      <c r="AP16" s="222"/>
      <c r="AQ16" s="222"/>
      <c r="AR16" s="222"/>
      <c r="AS16" s="222"/>
      <c r="AT16" s="222"/>
      <c r="AU16" s="222"/>
      <c r="AV16" s="222"/>
      <c r="AW16" s="222"/>
      <c r="AX16" s="222"/>
      <c r="AY16" s="222"/>
      <c r="AZ16" s="222"/>
      <c r="BA16" s="222"/>
      <c r="BB16" s="222"/>
      <c r="BC16" s="222"/>
      <c r="BD16" s="222"/>
      <c r="BE16" s="222"/>
      <c r="BF16" s="222"/>
      <c r="BG16" s="222"/>
      <c r="BH16" s="222"/>
      <c r="BI16" s="222"/>
      <c r="BJ16" s="222"/>
      <c r="BK16" s="222"/>
      <c r="BL16" s="222"/>
      <c r="BM16" s="222"/>
      <c r="BN16" s="222"/>
      <c r="BO16" s="222"/>
      <c r="BP16" s="222"/>
      <c r="BQ16" s="222"/>
      <c r="BR16" s="222"/>
      <c r="BS16" s="222"/>
      <c r="BT16" s="222"/>
      <c r="BU16" s="222"/>
      <c r="BV16" s="222"/>
      <c r="BW16" s="222"/>
      <c r="BX16" s="222"/>
      <c r="BY16" s="222"/>
      <c r="BZ16" s="222"/>
      <c r="CA16" s="222"/>
      <c r="CB16" s="222"/>
      <c r="CC16" s="222"/>
      <c r="CD16" s="222"/>
      <c r="CE16" s="222"/>
      <c r="CF16" s="222"/>
      <c r="CG16" s="222"/>
      <c r="CH16" s="222"/>
      <c r="CI16" s="222"/>
      <c r="CJ16" s="222"/>
      <c r="CK16" s="222"/>
      <c r="CL16" s="222"/>
      <c r="CM16" s="222"/>
      <c r="CN16" s="222"/>
      <c r="CO16" s="222"/>
      <c r="CP16" s="222"/>
      <c r="CQ16" s="222"/>
    </row>
    <row r="17" spans="1:95" ht="12" customHeight="1">
      <c r="A17" s="463" t="s">
        <v>476</v>
      </c>
      <c r="B17" s="226" t="s">
        <v>540</v>
      </c>
      <c r="C17" s="227" t="s">
        <v>465</v>
      </c>
      <c r="D17" s="440" t="s">
        <v>104</v>
      </c>
      <c r="E17" s="441"/>
      <c r="F17" s="444" t="s">
        <v>446</v>
      </c>
      <c r="G17" s="440"/>
      <c r="H17" s="440"/>
      <c r="I17" s="440"/>
      <c r="J17" s="440"/>
      <c r="K17" s="435" t="s">
        <v>467</v>
      </c>
      <c r="L17" s="435"/>
      <c r="M17" s="435"/>
      <c r="N17" s="435"/>
      <c r="O17" s="435"/>
      <c r="P17" s="440" t="s">
        <v>104</v>
      </c>
      <c r="Q17" s="441"/>
      <c r="R17" s="444" t="s">
        <v>529</v>
      </c>
      <c r="S17" s="440"/>
      <c r="T17" s="440"/>
      <c r="U17" s="440"/>
      <c r="V17" s="435" t="s">
        <v>532</v>
      </c>
      <c r="W17" s="435"/>
      <c r="X17" s="435"/>
      <c r="Y17" s="435"/>
      <c r="Z17" s="440" t="s">
        <v>473</v>
      </c>
      <c r="AA17" s="441"/>
      <c r="AB17" s="444" t="s">
        <v>534</v>
      </c>
      <c r="AC17" s="440"/>
      <c r="AD17" s="440"/>
      <c r="AE17" s="440"/>
      <c r="AF17" s="435" t="s">
        <v>371</v>
      </c>
      <c r="AG17" s="435"/>
      <c r="AH17" s="435"/>
      <c r="AI17" s="435"/>
      <c r="AJ17" s="440" t="s">
        <v>473</v>
      </c>
      <c r="AK17" s="222"/>
      <c r="AL17" s="222"/>
      <c r="AM17" s="222"/>
      <c r="AN17" s="222"/>
      <c r="AO17" s="222"/>
      <c r="AP17" s="222"/>
      <c r="AQ17" s="222"/>
      <c r="AR17" s="222"/>
      <c r="AS17" s="222"/>
      <c r="AT17" s="222"/>
      <c r="AU17" s="222"/>
      <c r="AV17" s="222"/>
      <c r="AW17" s="222"/>
      <c r="AX17" s="222"/>
      <c r="AY17" s="222"/>
      <c r="AZ17" s="222"/>
      <c r="BA17" s="222"/>
      <c r="BB17" s="222"/>
      <c r="BC17" s="222"/>
      <c r="BD17" s="222"/>
      <c r="BE17" s="222"/>
      <c r="BF17" s="222"/>
      <c r="BG17" s="222"/>
      <c r="BH17" s="222"/>
      <c r="BI17" s="222"/>
      <c r="BJ17" s="222"/>
      <c r="BK17" s="222"/>
      <c r="BL17" s="222"/>
      <c r="BM17" s="222"/>
      <c r="BN17" s="222"/>
      <c r="BO17" s="222"/>
      <c r="BP17" s="222"/>
      <c r="BQ17" s="222"/>
      <c r="BR17" s="222"/>
      <c r="BS17" s="222"/>
      <c r="BT17" s="222"/>
      <c r="BU17" s="222"/>
      <c r="BV17" s="222"/>
      <c r="BW17" s="222"/>
      <c r="BX17" s="222"/>
      <c r="BY17" s="222"/>
      <c r="BZ17" s="222"/>
      <c r="CA17" s="222"/>
      <c r="CB17" s="222"/>
      <c r="CC17" s="222"/>
      <c r="CD17" s="222"/>
      <c r="CE17" s="222"/>
      <c r="CF17" s="222"/>
      <c r="CG17" s="222"/>
      <c r="CH17" s="222"/>
      <c r="CI17" s="222"/>
      <c r="CJ17" s="222"/>
      <c r="CK17" s="222"/>
      <c r="CL17" s="222"/>
      <c r="CM17" s="222"/>
      <c r="CN17" s="222"/>
      <c r="CO17" s="222"/>
      <c r="CP17" s="222"/>
      <c r="CQ17" s="222"/>
    </row>
    <row r="18" spans="1:95" ht="12" customHeight="1">
      <c r="A18" s="464"/>
      <c r="B18" s="228" t="s">
        <v>541</v>
      </c>
      <c r="C18" s="229" t="s">
        <v>466</v>
      </c>
      <c r="D18" s="455"/>
      <c r="E18" s="456"/>
      <c r="F18" s="457" t="s">
        <v>447</v>
      </c>
      <c r="G18" s="458"/>
      <c r="H18" s="458"/>
      <c r="I18" s="458"/>
      <c r="J18" s="458"/>
      <c r="K18" s="459" t="s">
        <v>467</v>
      </c>
      <c r="L18" s="459"/>
      <c r="M18" s="459"/>
      <c r="N18" s="459"/>
      <c r="O18" s="459"/>
      <c r="P18" s="455"/>
      <c r="Q18" s="456"/>
      <c r="R18" s="460" t="s">
        <v>530</v>
      </c>
      <c r="S18" s="461"/>
      <c r="T18" s="461"/>
      <c r="U18" s="461"/>
      <c r="V18" s="462" t="s">
        <v>151</v>
      </c>
      <c r="W18" s="462"/>
      <c r="X18" s="462"/>
      <c r="Y18" s="462"/>
      <c r="Z18" s="442"/>
      <c r="AA18" s="443"/>
      <c r="AB18" s="460" t="s">
        <v>535</v>
      </c>
      <c r="AC18" s="461"/>
      <c r="AD18" s="461"/>
      <c r="AE18" s="461"/>
      <c r="AF18" s="462" t="s">
        <v>371</v>
      </c>
      <c r="AG18" s="462"/>
      <c r="AH18" s="462"/>
      <c r="AI18" s="462"/>
      <c r="AJ18" s="442"/>
      <c r="AK18" s="222"/>
      <c r="AL18" s="222"/>
      <c r="AM18" s="222"/>
      <c r="AN18" s="222"/>
      <c r="AO18" s="222"/>
      <c r="AP18" s="222"/>
      <c r="AQ18" s="222"/>
      <c r="AR18" s="222"/>
      <c r="AS18" s="222"/>
      <c r="AT18" s="222"/>
      <c r="AU18" s="222"/>
      <c r="AV18" s="222"/>
      <c r="AW18" s="222"/>
      <c r="AX18" s="222"/>
      <c r="AY18" s="222"/>
      <c r="AZ18" s="222"/>
      <c r="BA18" s="222"/>
      <c r="BB18" s="222"/>
      <c r="BC18" s="222"/>
      <c r="BD18" s="222"/>
      <c r="BE18" s="222"/>
      <c r="BF18" s="222"/>
      <c r="BG18" s="222"/>
      <c r="BH18" s="222"/>
      <c r="BI18" s="222"/>
      <c r="BJ18" s="222"/>
      <c r="BK18" s="222"/>
      <c r="BL18" s="222"/>
      <c r="BM18" s="222"/>
      <c r="BN18" s="222"/>
      <c r="BO18" s="222"/>
      <c r="BP18" s="222"/>
      <c r="BQ18" s="222"/>
      <c r="BR18" s="222"/>
      <c r="BS18" s="222"/>
      <c r="BT18" s="222"/>
      <c r="BU18" s="222"/>
      <c r="BV18" s="222"/>
      <c r="BW18" s="222"/>
      <c r="BX18" s="222"/>
      <c r="BY18" s="222"/>
      <c r="BZ18" s="222"/>
      <c r="CA18" s="222"/>
      <c r="CB18" s="222"/>
      <c r="CC18" s="222"/>
      <c r="CD18" s="222"/>
      <c r="CE18" s="222"/>
      <c r="CF18" s="222"/>
      <c r="CG18" s="222"/>
      <c r="CH18" s="222"/>
      <c r="CI18" s="222"/>
      <c r="CJ18" s="222"/>
      <c r="CK18" s="222"/>
      <c r="CL18" s="222"/>
      <c r="CM18" s="222"/>
      <c r="CN18" s="222"/>
      <c r="CO18" s="222"/>
      <c r="CP18" s="222"/>
      <c r="CQ18" s="222"/>
    </row>
    <row r="19" spans="1:95" ht="55.5" customHeight="1">
      <c r="A19" s="238"/>
      <c r="B19" s="239"/>
      <c r="C19" s="240"/>
      <c r="D19" s="236"/>
      <c r="E19" s="237"/>
      <c r="F19" s="234"/>
      <c r="G19" s="234"/>
      <c r="H19" s="234"/>
      <c r="I19" s="234"/>
      <c r="J19" s="234"/>
      <c r="K19" s="235"/>
      <c r="L19" s="235"/>
      <c r="M19" s="235"/>
      <c r="N19" s="235"/>
      <c r="O19" s="235"/>
      <c r="P19" s="236"/>
      <c r="Q19" s="237"/>
      <c r="R19" s="247"/>
      <c r="S19" s="248"/>
      <c r="T19" s="248"/>
      <c r="U19" s="248"/>
      <c r="V19" s="249"/>
      <c r="W19" s="249"/>
      <c r="X19" s="249"/>
      <c r="Y19" s="249"/>
      <c r="Z19" s="250"/>
      <c r="AA19" s="251"/>
      <c r="AB19" s="248"/>
      <c r="AC19" s="248"/>
      <c r="AD19" s="248"/>
      <c r="AE19" s="248"/>
      <c r="AF19" s="249"/>
      <c r="AG19" s="249"/>
      <c r="AH19" s="249"/>
      <c r="AI19" s="249"/>
      <c r="AJ19" s="250"/>
      <c r="AK19" s="222"/>
      <c r="AL19" s="222"/>
      <c r="AM19" s="222"/>
      <c r="AN19" s="222"/>
      <c r="AO19" s="222"/>
      <c r="AP19" s="222"/>
      <c r="AQ19" s="222"/>
      <c r="AR19" s="222"/>
      <c r="AS19" s="222"/>
      <c r="AT19" s="222"/>
      <c r="AU19" s="222"/>
      <c r="AV19" s="222"/>
      <c r="AW19" s="222"/>
      <c r="AX19" s="222"/>
      <c r="AY19" s="222"/>
      <c r="AZ19" s="222"/>
      <c r="BA19" s="222"/>
      <c r="BB19" s="222"/>
      <c r="BC19" s="222"/>
      <c r="BD19" s="222"/>
      <c r="BE19" s="222"/>
      <c r="BF19" s="222"/>
      <c r="BG19" s="222"/>
      <c r="BH19" s="222"/>
      <c r="BI19" s="222"/>
      <c r="BJ19" s="222"/>
      <c r="BK19" s="222"/>
      <c r="BL19" s="222"/>
      <c r="BM19" s="222"/>
      <c r="BN19" s="222"/>
      <c r="BO19" s="222"/>
      <c r="BP19" s="222"/>
      <c r="BQ19" s="222"/>
      <c r="BR19" s="222"/>
      <c r="BS19" s="222"/>
      <c r="BT19" s="222"/>
      <c r="BU19" s="222"/>
      <c r="BV19" s="222"/>
      <c r="BW19" s="222"/>
      <c r="BX19" s="222"/>
      <c r="BY19" s="222"/>
      <c r="BZ19" s="222"/>
      <c r="CA19" s="222"/>
      <c r="CB19" s="222"/>
      <c r="CC19" s="222"/>
      <c r="CD19" s="222"/>
      <c r="CE19" s="222"/>
      <c r="CF19" s="222"/>
      <c r="CG19" s="222"/>
      <c r="CH19" s="222"/>
      <c r="CI19" s="222"/>
      <c r="CJ19" s="222"/>
      <c r="CK19" s="222"/>
      <c r="CL19" s="222"/>
      <c r="CM19" s="222"/>
      <c r="CN19" s="222"/>
      <c r="CO19" s="222"/>
      <c r="CP19" s="222"/>
      <c r="CQ19" s="222"/>
    </row>
    <row r="20" spans="2:35" ht="9" customHeight="1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6"/>
      <c r="AA20" s="6"/>
      <c r="AB20" s="6"/>
      <c r="AC20" s="6"/>
      <c r="AD20" s="6"/>
      <c r="AE20" s="6"/>
      <c r="AF20" s="6"/>
      <c r="AG20" s="6"/>
      <c r="AH20" s="6"/>
      <c r="AI20" s="6"/>
    </row>
    <row r="21" spans="2:36" ht="9" customHeight="1">
      <c r="B21" s="387" t="s">
        <v>60</v>
      </c>
      <c r="C21" s="410"/>
      <c r="D21" s="410"/>
      <c r="E21" s="410"/>
      <c r="F21" s="410"/>
      <c r="G21" s="410"/>
      <c r="H21" s="410"/>
      <c r="I21" s="410"/>
      <c r="J21" s="410"/>
      <c r="K21" s="410"/>
      <c r="L21" s="410"/>
      <c r="M21" s="410"/>
      <c r="N21" s="410"/>
      <c r="O21" s="410"/>
      <c r="P21" s="410"/>
      <c r="Q21" s="410"/>
      <c r="R21" s="156"/>
      <c r="S21" s="156"/>
      <c r="T21" s="156"/>
      <c r="U21" s="156"/>
      <c r="V21" s="156"/>
      <c r="W21" s="156"/>
      <c r="X21" s="156"/>
      <c r="Y21" s="156"/>
      <c r="Z21" s="7"/>
      <c r="AA21" s="7"/>
      <c r="AB21" s="7"/>
      <c r="AC21" s="7"/>
      <c r="AD21" s="6"/>
      <c r="AE21" s="6"/>
      <c r="AF21" s="6"/>
      <c r="AG21" s="6"/>
      <c r="AH21" s="6"/>
      <c r="AI21" s="6"/>
      <c r="AJ21" s="6"/>
    </row>
    <row r="22" spans="2:36" ht="9" customHeight="1">
      <c r="B22" s="410"/>
      <c r="C22" s="410"/>
      <c r="D22" s="410"/>
      <c r="E22" s="410"/>
      <c r="F22" s="410"/>
      <c r="G22" s="410"/>
      <c r="H22" s="410"/>
      <c r="I22" s="410"/>
      <c r="J22" s="410"/>
      <c r="K22" s="410"/>
      <c r="L22" s="410"/>
      <c r="M22" s="410"/>
      <c r="N22" s="410"/>
      <c r="O22" s="410"/>
      <c r="P22" s="410"/>
      <c r="Q22" s="410"/>
      <c r="R22" s="156"/>
      <c r="S22" s="156"/>
      <c r="T22" s="156"/>
      <c r="U22" s="156"/>
      <c r="V22" s="156"/>
      <c r="W22" s="156"/>
      <c r="X22" s="156"/>
      <c r="Y22" s="156"/>
      <c r="Z22" s="7"/>
      <c r="AA22" s="7"/>
      <c r="AB22" s="7"/>
      <c r="AC22" s="7"/>
      <c r="AD22" s="6"/>
      <c r="AE22" s="6"/>
      <c r="AF22" s="6"/>
      <c r="AG22" s="6"/>
      <c r="AH22" s="6"/>
      <c r="AI22" s="6"/>
      <c r="AJ22" s="6"/>
    </row>
    <row r="23" spans="2:31" ht="9" customHeight="1">
      <c r="B23" s="410"/>
      <c r="C23" s="410"/>
      <c r="D23" s="410"/>
      <c r="E23" s="410"/>
      <c r="F23" s="410"/>
      <c r="G23" s="410"/>
      <c r="H23" s="410"/>
      <c r="I23" s="410"/>
      <c r="J23" s="410"/>
      <c r="K23" s="410"/>
      <c r="L23" s="410"/>
      <c r="M23" s="410"/>
      <c r="N23" s="410"/>
      <c r="O23" s="410"/>
      <c r="P23" s="410"/>
      <c r="Q23" s="410"/>
      <c r="R23" s="156"/>
      <c r="S23" s="156"/>
      <c r="T23" s="156"/>
      <c r="U23" s="156"/>
      <c r="V23" s="156"/>
      <c r="W23" s="156"/>
      <c r="X23" s="156"/>
      <c r="Y23" s="156"/>
      <c r="Z23" s="7"/>
      <c r="AA23" s="7"/>
      <c r="AB23" s="7"/>
      <c r="AC23" s="7"/>
      <c r="AD23" s="1"/>
      <c r="AE23" s="1"/>
    </row>
    <row r="24" spans="2:31" ht="9" customHeight="1">
      <c r="B24" s="410"/>
      <c r="C24" s="410"/>
      <c r="D24" s="410"/>
      <c r="E24" s="410"/>
      <c r="F24" s="410"/>
      <c r="G24" s="410"/>
      <c r="H24" s="410"/>
      <c r="I24" s="410"/>
      <c r="J24" s="410"/>
      <c r="K24" s="410"/>
      <c r="L24" s="410"/>
      <c r="M24" s="410"/>
      <c r="N24" s="410"/>
      <c r="O24" s="410"/>
      <c r="P24" s="410"/>
      <c r="Q24" s="410"/>
      <c r="R24" s="65"/>
      <c r="S24" s="108"/>
      <c r="T24" s="108"/>
      <c r="U24" s="108"/>
      <c r="V24" s="153"/>
      <c r="W24" s="153"/>
      <c r="X24" s="153"/>
      <c r="Y24" s="153"/>
      <c r="Z24" s="153"/>
      <c r="AA24" s="153"/>
      <c r="AB24" s="153"/>
      <c r="AC24" s="123"/>
      <c r="AD24" s="1"/>
      <c r="AE24" s="1"/>
    </row>
    <row r="25" spans="2:31" ht="12" customHeight="1" thickBot="1">
      <c r="B25" s="20" t="s">
        <v>116</v>
      </c>
      <c r="C25" s="154" t="s">
        <v>454</v>
      </c>
      <c r="D25" s="395" t="s">
        <v>70</v>
      </c>
      <c r="E25" s="390"/>
      <c r="F25" s="390"/>
      <c r="G25" s="391"/>
      <c r="H25" s="35"/>
      <c r="I25" s="35"/>
      <c r="J25" s="35"/>
      <c r="K25" s="35"/>
      <c r="L25" s="35"/>
      <c r="M25" s="35"/>
      <c r="N25" s="35"/>
      <c r="O25" s="35"/>
      <c r="P25" s="35"/>
      <c r="Q25" s="2"/>
      <c r="R25" s="65"/>
      <c r="S25" s="108"/>
      <c r="T25" s="108"/>
      <c r="U25" s="108"/>
      <c r="V25" s="108"/>
      <c r="W25" s="153"/>
      <c r="X25" s="153"/>
      <c r="Y25" s="153"/>
      <c r="Z25" s="153"/>
      <c r="AA25" s="153"/>
      <c r="AB25" s="153"/>
      <c r="AC25" s="123"/>
      <c r="AD25" s="1"/>
      <c r="AE25" s="1"/>
    </row>
    <row r="26" spans="2:31" ht="12" customHeight="1" thickTop="1">
      <c r="B26" s="25" t="s">
        <v>78</v>
      </c>
      <c r="C26" s="155" t="s">
        <v>456</v>
      </c>
      <c r="D26" s="396"/>
      <c r="E26" s="393"/>
      <c r="F26" s="393"/>
      <c r="G26" s="394"/>
      <c r="H26" s="192">
        <v>21</v>
      </c>
      <c r="I26" s="189">
        <v>21</v>
      </c>
      <c r="J26" s="190"/>
      <c r="K26" s="35"/>
      <c r="L26" s="35"/>
      <c r="M26" s="35"/>
      <c r="N26" s="35"/>
      <c r="O26" s="35"/>
      <c r="P26" s="35"/>
      <c r="Q26" s="2"/>
      <c r="R26" s="65"/>
      <c r="S26" s="108"/>
      <c r="T26" s="108"/>
      <c r="U26" s="108"/>
      <c r="V26" s="108"/>
      <c r="W26" s="153"/>
      <c r="X26" s="153"/>
      <c r="Y26" s="153"/>
      <c r="Z26" s="153"/>
      <c r="AA26" s="153"/>
      <c r="AB26" s="153"/>
      <c r="AC26" s="123"/>
      <c r="AD26" s="1"/>
      <c r="AE26" s="1"/>
    </row>
    <row r="27" spans="2:31" ht="4.5" customHeight="1">
      <c r="B27" s="32"/>
      <c r="C27" s="33"/>
      <c r="D27" s="34"/>
      <c r="E27" s="34"/>
      <c r="F27" s="34"/>
      <c r="G27" s="34"/>
      <c r="H27" s="258" t="s">
        <v>483</v>
      </c>
      <c r="I27" s="258" t="s">
        <v>483</v>
      </c>
      <c r="J27" s="191"/>
      <c r="K27" s="136"/>
      <c r="L27" s="136"/>
      <c r="M27" s="136"/>
      <c r="N27" s="35"/>
      <c r="O27" s="35"/>
      <c r="P27" s="35"/>
      <c r="Q27" s="2"/>
      <c r="R27" s="65"/>
      <c r="S27" s="108"/>
      <c r="T27" s="108"/>
      <c r="U27" s="108"/>
      <c r="V27" s="108"/>
      <c r="W27" s="153"/>
      <c r="X27" s="153"/>
      <c r="Y27" s="153"/>
      <c r="Z27" s="153"/>
      <c r="AA27" s="153"/>
      <c r="AB27" s="153"/>
      <c r="AC27" s="123"/>
      <c r="AD27" s="1"/>
      <c r="AE27" s="1"/>
    </row>
    <row r="28" spans="2:31" ht="12" customHeight="1">
      <c r="B28" s="20" t="s">
        <v>114</v>
      </c>
      <c r="C28" s="154" t="s">
        <v>485</v>
      </c>
      <c r="D28" s="395" t="s">
        <v>79</v>
      </c>
      <c r="E28" s="390"/>
      <c r="F28" s="390"/>
      <c r="G28" s="391"/>
      <c r="H28" s="57">
        <v>15</v>
      </c>
      <c r="I28" s="58">
        <v>20</v>
      </c>
      <c r="J28" s="59"/>
      <c r="K28" s="35"/>
      <c r="L28" s="35"/>
      <c r="M28" s="35"/>
      <c r="N28" s="104"/>
      <c r="O28" s="35"/>
      <c r="P28" s="65"/>
      <c r="Q28" s="108"/>
      <c r="R28" s="108"/>
      <c r="S28" s="108"/>
      <c r="T28" s="108"/>
      <c r="U28" s="153"/>
      <c r="V28" s="153"/>
      <c r="W28" s="153"/>
      <c r="X28" s="153"/>
      <c r="Y28" s="153"/>
      <c r="Z28" s="153"/>
      <c r="AA28" s="123"/>
      <c r="AB28" s="1"/>
      <c r="AC28" s="1"/>
      <c r="AD28" s="1"/>
      <c r="AE28" s="1"/>
    </row>
    <row r="29" spans="2:31" ht="12" customHeight="1">
      <c r="B29" s="25" t="s">
        <v>121</v>
      </c>
      <c r="C29" s="155" t="s">
        <v>486</v>
      </c>
      <c r="D29" s="396"/>
      <c r="E29" s="393"/>
      <c r="F29" s="393"/>
      <c r="G29" s="394"/>
      <c r="H29" s="35"/>
      <c r="I29" s="35"/>
      <c r="J29" s="35"/>
      <c r="K29" s="35"/>
      <c r="L29" s="35"/>
      <c r="M29" s="35"/>
      <c r="N29" s="104"/>
      <c r="O29" s="35"/>
      <c r="P29" s="2"/>
      <c r="Q29" s="162" t="s">
        <v>72</v>
      </c>
      <c r="R29" s="32"/>
      <c r="S29" s="1"/>
      <c r="T29" s="1"/>
      <c r="U29" s="1"/>
      <c r="V29" s="4"/>
      <c r="W29" s="4"/>
      <c r="X29" s="4"/>
      <c r="Y29" s="4"/>
      <c r="Z29" s="4"/>
      <c r="AA29" s="123"/>
      <c r="AB29" s="1"/>
      <c r="AC29" s="1"/>
      <c r="AD29" s="1"/>
      <c r="AE29" s="1"/>
    </row>
    <row r="30" spans="2:31" ht="12" customHeight="1" thickBot="1">
      <c r="B30" s="32"/>
      <c r="C30" s="33"/>
      <c r="D30" s="34"/>
      <c r="E30" s="34"/>
      <c r="F30" s="34"/>
      <c r="G30" s="34"/>
      <c r="H30" s="35"/>
      <c r="I30" s="35"/>
      <c r="J30" s="35"/>
      <c r="K30" s="36"/>
      <c r="L30" s="36">
        <v>18</v>
      </c>
      <c r="M30" s="36">
        <v>13</v>
      </c>
      <c r="N30" s="104"/>
      <c r="O30" s="35"/>
      <c r="P30" s="35"/>
      <c r="Q30" s="280" t="s">
        <v>435</v>
      </c>
      <c r="R30" s="281"/>
      <c r="S30" s="281"/>
      <c r="T30" s="281"/>
      <c r="U30" s="281"/>
      <c r="V30" s="381" t="s">
        <v>452</v>
      </c>
      <c r="W30" s="382"/>
      <c r="X30" s="382"/>
      <c r="Y30" s="382"/>
      <c r="Z30" s="383"/>
      <c r="AA30" s="123"/>
      <c r="AB30" s="1"/>
      <c r="AC30" s="1"/>
      <c r="AD30" s="1"/>
      <c r="AE30" s="1"/>
    </row>
    <row r="31" spans="2:31" ht="12" customHeight="1" thickTop="1">
      <c r="B31" s="20" t="s">
        <v>112</v>
      </c>
      <c r="C31" s="154" t="s">
        <v>134</v>
      </c>
      <c r="D31" s="395" t="s">
        <v>80</v>
      </c>
      <c r="E31" s="390"/>
      <c r="F31" s="390"/>
      <c r="G31" s="391"/>
      <c r="H31" s="35"/>
      <c r="I31" s="35"/>
      <c r="J31" s="35"/>
      <c r="K31" s="36"/>
      <c r="L31" s="36">
        <v>21</v>
      </c>
      <c r="M31" s="200">
        <v>21</v>
      </c>
      <c r="N31" s="198"/>
      <c r="O31" s="193"/>
      <c r="P31" s="211"/>
      <c r="Q31" s="274" t="s">
        <v>436</v>
      </c>
      <c r="R31" s="275"/>
      <c r="S31" s="275"/>
      <c r="T31" s="275"/>
      <c r="U31" s="275"/>
      <c r="V31" s="384" t="s">
        <v>453</v>
      </c>
      <c r="W31" s="385"/>
      <c r="X31" s="385"/>
      <c r="Y31" s="385"/>
      <c r="Z31" s="386"/>
      <c r="AA31" s="153"/>
      <c r="AB31" s="1"/>
      <c r="AC31" s="1"/>
      <c r="AD31" s="1"/>
      <c r="AE31" s="1"/>
    </row>
    <row r="32" spans="2:31" ht="12" customHeight="1" thickBot="1">
      <c r="B32" s="25" t="s">
        <v>89</v>
      </c>
      <c r="C32" s="155" t="s">
        <v>90</v>
      </c>
      <c r="D32" s="396"/>
      <c r="E32" s="393"/>
      <c r="F32" s="393"/>
      <c r="G32" s="394"/>
      <c r="H32" s="260">
        <v>8</v>
      </c>
      <c r="I32" s="260">
        <v>19</v>
      </c>
      <c r="J32" s="64"/>
      <c r="K32" s="197"/>
      <c r="L32" s="197"/>
      <c r="M32" s="201"/>
      <c r="N32" s="35"/>
      <c r="O32" s="35"/>
      <c r="P32" s="35"/>
      <c r="Q32" s="278" t="s">
        <v>73</v>
      </c>
      <c r="R32" s="278"/>
      <c r="S32" s="278"/>
      <c r="T32" s="278"/>
      <c r="U32" s="278"/>
      <c r="V32" s="278"/>
      <c r="W32" s="278"/>
      <c r="X32" s="278"/>
      <c r="Y32" s="278"/>
      <c r="Z32" s="278"/>
      <c r="AA32" s="11"/>
      <c r="AB32" s="1"/>
      <c r="AC32" s="1"/>
      <c r="AD32" s="1"/>
      <c r="AE32" s="1"/>
    </row>
    <row r="33" spans="2:31" ht="4.5" customHeight="1" thickTop="1">
      <c r="B33" s="32"/>
      <c r="C33" s="33"/>
      <c r="D33" s="34"/>
      <c r="E33" s="34"/>
      <c r="F33" s="34"/>
      <c r="G33" s="34"/>
      <c r="H33" s="259" t="s">
        <v>483</v>
      </c>
      <c r="I33" s="259" t="s">
        <v>483</v>
      </c>
      <c r="J33" s="191"/>
      <c r="K33" s="35"/>
      <c r="L33" s="35"/>
      <c r="M33" s="35"/>
      <c r="N33" s="35"/>
      <c r="O33" s="35"/>
      <c r="P33" s="35"/>
      <c r="Q33" s="279"/>
      <c r="R33" s="279"/>
      <c r="S33" s="279"/>
      <c r="T33" s="279"/>
      <c r="U33" s="279"/>
      <c r="V33" s="279"/>
      <c r="W33" s="279"/>
      <c r="X33" s="279"/>
      <c r="Y33" s="279"/>
      <c r="Z33" s="279"/>
      <c r="AA33" s="11"/>
      <c r="AB33" s="1"/>
      <c r="AC33" s="1"/>
      <c r="AD33" s="1"/>
      <c r="AE33" s="1"/>
    </row>
    <row r="34" spans="2:31" ht="12" customHeight="1" thickBot="1">
      <c r="B34" s="20" t="s">
        <v>434</v>
      </c>
      <c r="C34" s="154" t="s">
        <v>107</v>
      </c>
      <c r="D34" s="395" t="s">
        <v>81</v>
      </c>
      <c r="E34" s="390"/>
      <c r="F34" s="390"/>
      <c r="G34" s="391"/>
      <c r="H34" s="202">
        <v>21</v>
      </c>
      <c r="I34" s="195">
        <v>21</v>
      </c>
      <c r="J34" s="196"/>
      <c r="K34" s="35"/>
      <c r="L34" s="35"/>
      <c r="M34" s="35"/>
      <c r="N34" s="35"/>
      <c r="O34" s="35"/>
      <c r="P34" s="35"/>
      <c r="Q34" s="280" t="s">
        <v>437</v>
      </c>
      <c r="R34" s="281"/>
      <c r="S34" s="281"/>
      <c r="T34" s="281"/>
      <c r="U34" s="281"/>
      <c r="V34" s="381" t="s">
        <v>455</v>
      </c>
      <c r="W34" s="382"/>
      <c r="X34" s="382"/>
      <c r="Y34" s="382"/>
      <c r="Z34" s="383"/>
      <c r="AA34" s="11"/>
      <c r="AB34" s="1"/>
      <c r="AC34" s="1"/>
      <c r="AD34" s="1"/>
      <c r="AE34" s="1"/>
    </row>
    <row r="35" spans="2:31" ht="12" customHeight="1" thickTop="1">
      <c r="B35" s="25" t="s">
        <v>138</v>
      </c>
      <c r="C35" s="155" t="s">
        <v>139</v>
      </c>
      <c r="D35" s="396"/>
      <c r="E35" s="393"/>
      <c r="F35" s="393"/>
      <c r="G35" s="394"/>
      <c r="H35" s="35"/>
      <c r="I35" s="35"/>
      <c r="J35" s="35"/>
      <c r="K35" s="35"/>
      <c r="L35" s="35"/>
      <c r="M35" s="35"/>
      <c r="N35" s="35"/>
      <c r="O35" s="35"/>
      <c r="P35" s="35"/>
      <c r="Q35" s="274" t="s">
        <v>438</v>
      </c>
      <c r="R35" s="275"/>
      <c r="S35" s="275"/>
      <c r="T35" s="275"/>
      <c r="U35" s="275"/>
      <c r="V35" s="384" t="s">
        <v>457</v>
      </c>
      <c r="W35" s="385"/>
      <c r="X35" s="385"/>
      <c r="Y35" s="385"/>
      <c r="Z35" s="386"/>
      <c r="AA35" s="65"/>
      <c r="AB35" s="1"/>
      <c r="AC35" s="1"/>
      <c r="AD35" s="1"/>
      <c r="AE35" s="1"/>
    </row>
    <row r="36" spans="2:31" ht="12" customHeight="1" thickBot="1">
      <c r="B36" s="123"/>
      <c r="C36" s="157"/>
      <c r="D36" s="158"/>
      <c r="E36" s="158"/>
      <c r="F36" s="158"/>
      <c r="G36" s="158"/>
      <c r="H36" s="11"/>
      <c r="I36" s="11"/>
      <c r="J36" s="11"/>
      <c r="K36" s="11"/>
      <c r="L36" s="11"/>
      <c r="M36" s="65"/>
      <c r="N36" s="123"/>
      <c r="O36" s="123"/>
      <c r="P36" s="123"/>
      <c r="Q36" s="123"/>
      <c r="R36" s="123"/>
      <c r="S36" s="123"/>
      <c r="T36" s="123"/>
      <c r="U36" s="123"/>
      <c r="V36" s="123"/>
      <c r="W36" s="123"/>
      <c r="X36" s="123"/>
      <c r="Y36" s="123"/>
      <c r="Z36" s="123"/>
      <c r="AA36" s="123"/>
      <c r="AB36" s="123"/>
      <c r="AC36" s="123"/>
      <c r="AD36" s="1"/>
      <c r="AE36" s="1"/>
    </row>
    <row r="37" spans="2:36" ht="12" customHeight="1">
      <c r="B37" s="377" t="s">
        <v>478</v>
      </c>
      <c r="C37" s="378"/>
      <c r="D37" s="361" t="str">
        <f>B39</f>
        <v>北添雅寛</v>
      </c>
      <c r="E37" s="313"/>
      <c r="F37" s="313"/>
      <c r="G37" s="314"/>
      <c r="H37" s="312" t="str">
        <f>B42</f>
        <v>浮橋一弥</v>
      </c>
      <c r="I37" s="313"/>
      <c r="J37" s="313"/>
      <c r="K37" s="314"/>
      <c r="L37" s="312" t="str">
        <f>B45</f>
        <v>森　勇気</v>
      </c>
      <c r="M37" s="313"/>
      <c r="N37" s="313"/>
      <c r="O37" s="314"/>
      <c r="P37" s="312" t="str">
        <f>B48</f>
        <v>向井健太</v>
      </c>
      <c r="Q37" s="313"/>
      <c r="R37" s="313"/>
      <c r="S37" s="314"/>
      <c r="T37" s="312" t="str">
        <f>B51</f>
        <v>阿部佳人</v>
      </c>
      <c r="U37" s="313"/>
      <c r="V37" s="313"/>
      <c r="W37" s="314"/>
      <c r="X37" s="315" t="s">
        <v>110</v>
      </c>
      <c r="Y37" s="316"/>
      <c r="Z37" s="316"/>
      <c r="AA37" s="317"/>
      <c r="AB37" s="4"/>
      <c r="AC37" s="318" t="s">
        <v>61</v>
      </c>
      <c r="AD37" s="319"/>
      <c r="AE37" s="320" t="s">
        <v>62</v>
      </c>
      <c r="AF37" s="321"/>
      <c r="AG37" s="322"/>
      <c r="AH37" s="265" t="s">
        <v>63</v>
      </c>
      <c r="AI37" s="266"/>
      <c r="AJ37" s="267"/>
    </row>
    <row r="38" spans="2:36" ht="12" customHeight="1" thickBot="1">
      <c r="B38" s="379"/>
      <c r="C38" s="380"/>
      <c r="D38" s="376" t="str">
        <f>B40</f>
        <v>北添恵</v>
      </c>
      <c r="E38" s="277"/>
      <c r="F38" s="277"/>
      <c r="G38" s="269"/>
      <c r="H38" s="276" t="str">
        <f>B43</f>
        <v>阿部萌</v>
      </c>
      <c r="I38" s="277"/>
      <c r="J38" s="277"/>
      <c r="K38" s="269"/>
      <c r="L38" s="276" t="str">
        <f>B46</f>
        <v>藤田伊津子</v>
      </c>
      <c r="M38" s="277"/>
      <c r="N38" s="277"/>
      <c r="O38" s="269"/>
      <c r="P38" s="276" t="str">
        <f>B49</f>
        <v>近藤早津紀</v>
      </c>
      <c r="Q38" s="277"/>
      <c r="R38" s="277"/>
      <c r="S38" s="269"/>
      <c r="T38" s="276" t="str">
        <f>B52</f>
        <v>薦田あかね</v>
      </c>
      <c r="U38" s="277"/>
      <c r="V38" s="277"/>
      <c r="W38" s="269"/>
      <c r="X38" s="268" t="s">
        <v>111</v>
      </c>
      <c r="Y38" s="306"/>
      <c r="Z38" s="306"/>
      <c r="AA38" s="307"/>
      <c r="AB38" s="4"/>
      <c r="AC38" s="86" t="s">
        <v>64</v>
      </c>
      <c r="AD38" s="87" t="s">
        <v>65</v>
      </c>
      <c r="AE38" s="86" t="s">
        <v>66</v>
      </c>
      <c r="AF38" s="87" t="s">
        <v>67</v>
      </c>
      <c r="AG38" s="88" t="s">
        <v>68</v>
      </c>
      <c r="AH38" s="87" t="s">
        <v>69</v>
      </c>
      <c r="AI38" s="87" t="s">
        <v>67</v>
      </c>
      <c r="AJ38" s="88" t="s">
        <v>68</v>
      </c>
    </row>
    <row r="39" spans="2:36" ht="12" customHeight="1">
      <c r="B39" s="124" t="s">
        <v>130</v>
      </c>
      <c r="C39" s="80" t="s">
        <v>131</v>
      </c>
      <c r="D39" s="341"/>
      <c r="E39" s="342"/>
      <c r="F39" s="342"/>
      <c r="G39" s="343"/>
      <c r="H39" s="139">
        <v>21</v>
      </c>
      <c r="I39" s="12" t="str">
        <f>IF(H39="","","-")</f>
        <v>-</v>
      </c>
      <c r="J39" s="140">
        <v>14</v>
      </c>
      <c r="K39" s="346" t="str">
        <f>IF(H39&lt;&gt;"",IF(H39&gt;J39,IF(H40&gt;J40,"○",IF(H41&gt;J41,"○","×")),IF(H40&gt;J40,IF(H41&gt;J41,"○","×"),"×")),"")</f>
        <v>×</v>
      </c>
      <c r="L39" s="139">
        <v>13</v>
      </c>
      <c r="M39" s="13" t="str">
        <f aca="true" t="shared" si="0" ref="M39:M44">IF(L39="","","-")</f>
        <v>-</v>
      </c>
      <c r="N39" s="141">
        <v>21</v>
      </c>
      <c r="O39" s="346" t="str">
        <f>IF(L39&lt;&gt;"",IF(L39&gt;N39,IF(L40&gt;N40,"○",IF(L41&gt;N41,"○","×")),IF(L40&gt;N40,IF(L41&gt;N41,"○","×"),"×")),"")</f>
        <v>×</v>
      </c>
      <c r="P39" s="139">
        <v>20</v>
      </c>
      <c r="Q39" s="13" t="str">
        <f aca="true" t="shared" si="1" ref="Q39:Q47">IF(P39="","","-")</f>
        <v>-</v>
      </c>
      <c r="R39" s="141">
        <v>21</v>
      </c>
      <c r="S39" s="346" t="str">
        <f>IF(P39&lt;&gt;"",IF(P39&gt;R39,IF(P40&gt;R40,"○",IF(P41&gt;R41,"○","×")),IF(P40&gt;R40,IF(P41&gt;R41,"○","×"),"×")),"")</f>
        <v>○</v>
      </c>
      <c r="T39" s="139">
        <v>16</v>
      </c>
      <c r="U39" s="13" t="str">
        <f aca="true" t="shared" si="2" ref="U39:U50">IF(T39="","","-")</f>
        <v>-</v>
      </c>
      <c r="V39" s="141">
        <v>21</v>
      </c>
      <c r="W39" s="308" t="str">
        <f>IF(T39&lt;&gt;"",IF(T39&gt;V39,IF(T40&gt;V40,"○",IF(T41&gt;V41,"○","×")),IF(T40&gt;V40,IF(T41&gt;V41,"○","×"),"×")),"")</f>
        <v>○</v>
      </c>
      <c r="X39" s="309" t="s">
        <v>418</v>
      </c>
      <c r="Y39" s="310"/>
      <c r="Z39" s="310"/>
      <c r="AA39" s="311"/>
      <c r="AB39" s="4"/>
      <c r="AC39" s="90"/>
      <c r="AD39" s="91"/>
      <c r="AE39" s="125"/>
      <c r="AF39" s="126"/>
      <c r="AG39" s="92"/>
      <c r="AH39" s="91"/>
      <c r="AI39" s="91"/>
      <c r="AJ39" s="92"/>
    </row>
    <row r="40" spans="2:36" ht="12" customHeight="1">
      <c r="B40" s="124" t="s">
        <v>132</v>
      </c>
      <c r="C40" s="80" t="s">
        <v>131</v>
      </c>
      <c r="D40" s="344"/>
      <c r="E40" s="305"/>
      <c r="F40" s="305"/>
      <c r="G40" s="288"/>
      <c r="H40" s="139">
        <v>18</v>
      </c>
      <c r="I40" s="12" t="str">
        <f>IF(H40="","","-")</f>
        <v>-</v>
      </c>
      <c r="J40" s="143">
        <v>21</v>
      </c>
      <c r="K40" s="270"/>
      <c r="L40" s="139">
        <v>21</v>
      </c>
      <c r="M40" s="12" t="str">
        <f t="shared" si="0"/>
        <v>-</v>
      </c>
      <c r="N40" s="140">
        <v>8</v>
      </c>
      <c r="O40" s="270"/>
      <c r="P40" s="139">
        <v>21</v>
      </c>
      <c r="Q40" s="12" t="str">
        <f t="shared" si="1"/>
        <v>-</v>
      </c>
      <c r="R40" s="140">
        <v>13</v>
      </c>
      <c r="S40" s="270"/>
      <c r="T40" s="139">
        <v>21</v>
      </c>
      <c r="U40" s="12" t="str">
        <f t="shared" si="2"/>
        <v>-</v>
      </c>
      <c r="V40" s="140">
        <v>14</v>
      </c>
      <c r="W40" s="296"/>
      <c r="X40" s="292"/>
      <c r="Y40" s="293"/>
      <c r="Z40" s="293"/>
      <c r="AA40" s="294"/>
      <c r="AB40" s="4"/>
      <c r="AC40" s="90">
        <f>COUNTIF(D39:W41,"○")</f>
        <v>2</v>
      </c>
      <c r="AD40" s="91">
        <f>COUNTIF(D39:W41,"×")</f>
        <v>2</v>
      </c>
      <c r="AE40" s="125">
        <f>(IF((D39&gt;F39),1,0))+(IF((D40&gt;F40),1,0))+(IF((D41&gt;F41),1,0))+(IF((H39&gt;J39),1,0))+(IF((H40&gt;J40),1,0))+(IF((H41&gt;J41),1,0))+(IF((L39&gt;N39),1,0))+(IF((L40&gt;N40),1,0))+(IF((L41&gt;N41),1,0))+(IF((P39&gt;R39),1,0))+(IF((P40&gt;R40),1,0))+(IF((P41&gt;R41),1,0))+(IF((T39&gt;V39),1,0))+(IF((T40&gt;V40),1,0))+(IF((T41&gt;V41),1,0))</f>
        <v>6</v>
      </c>
      <c r="AF40" s="126">
        <f>(IF((D39&lt;F39),1,0))+(IF((D40&lt;F40),1,0))+(IF((D41&lt;F41),1,0))+(IF((H39&lt;J39),1,0))+(IF((H40&lt;J40),1,0))+(IF((H41&lt;J41),1,0))+(IF((L39&lt;N39),1,0))+(IF((L40&lt;N40),1,0))+(IF((L41&lt;N41),1,0))+(IF((P39&lt;R39),1,0))+(IF((P40&lt;R40),1,0))+(IF((P41&lt;R41),1,0))+(IF((T39&lt;V39),1,0))+(IF((T40&lt;V40),1,0))+(IF((T41&lt;V41),1,0))</f>
        <v>6</v>
      </c>
      <c r="AG40" s="127">
        <f>AE40-AF40</f>
        <v>0</v>
      </c>
      <c r="AH40" s="91">
        <f>SUM(D39:D41,H39:H41,L39:L41,P39:P41,T39:T41)</f>
        <v>226</v>
      </c>
      <c r="AI40" s="91">
        <f>SUM(F39:F41,J39:J41,N39:N41,R39:R41,V39:V41)</f>
        <v>208</v>
      </c>
      <c r="AJ40" s="92">
        <f>AH40-AI40</f>
        <v>18</v>
      </c>
    </row>
    <row r="41" spans="2:36" ht="12" customHeight="1">
      <c r="B41" s="85"/>
      <c r="C41" s="81" t="s">
        <v>106</v>
      </c>
      <c r="D41" s="345"/>
      <c r="E41" s="262"/>
      <c r="F41" s="262"/>
      <c r="G41" s="263"/>
      <c r="H41" s="144">
        <v>16</v>
      </c>
      <c r="I41" s="12" t="str">
        <f>IF(H41="","","-")</f>
        <v>-</v>
      </c>
      <c r="J41" s="145">
        <v>21</v>
      </c>
      <c r="K41" s="271"/>
      <c r="L41" s="144">
        <v>17</v>
      </c>
      <c r="M41" s="28" t="str">
        <f t="shared" si="0"/>
        <v>-</v>
      </c>
      <c r="N41" s="145">
        <v>21</v>
      </c>
      <c r="O41" s="270"/>
      <c r="P41" s="139">
        <v>21</v>
      </c>
      <c r="Q41" s="12" t="str">
        <f t="shared" si="1"/>
        <v>-</v>
      </c>
      <c r="R41" s="140">
        <v>15</v>
      </c>
      <c r="S41" s="270"/>
      <c r="T41" s="139">
        <v>21</v>
      </c>
      <c r="U41" s="12" t="str">
        <f t="shared" si="2"/>
        <v>-</v>
      </c>
      <c r="V41" s="140">
        <v>18</v>
      </c>
      <c r="W41" s="296"/>
      <c r="X41" s="29">
        <f>AC40</f>
        <v>2</v>
      </c>
      <c r="Y41" s="30" t="s">
        <v>71</v>
      </c>
      <c r="Z41" s="30">
        <f>AD40</f>
        <v>2</v>
      </c>
      <c r="AA41" s="31" t="s">
        <v>65</v>
      </c>
      <c r="AB41" s="4"/>
      <c r="AC41" s="90"/>
      <c r="AD41" s="91"/>
      <c r="AE41" s="125"/>
      <c r="AF41" s="126"/>
      <c r="AG41" s="92"/>
      <c r="AH41" s="91"/>
      <c r="AI41" s="91"/>
      <c r="AJ41" s="92"/>
    </row>
    <row r="42" spans="2:36" ht="12" customHeight="1">
      <c r="B42" s="124" t="s">
        <v>135</v>
      </c>
      <c r="C42" s="128" t="s">
        <v>479</v>
      </c>
      <c r="D42" s="38">
        <f>IF(J39="","",J39)</f>
        <v>14</v>
      </c>
      <c r="E42" s="12" t="str">
        <f aca="true" t="shared" si="3" ref="E42:E53">IF(D42="","","-")</f>
        <v>-</v>
      </c>
      <c r="F42" s="39">
        <f>IF(H39="","",H39)</f>
        <v>21</v>
      </c>
      <c r="G42" s="298" t="str">
        <f>IF(K39="","",IF(K39="○","×",IF(K39="×","○")))</f>
        <v>○</v>
      </c>
      <c r="H42" s="301"/>
      <c r="I42" s="302"/>
      <c r="J42" s="302"/>
      <c r="K42" s="303"/>
      <c r="L42" s="139">
        <v>12</v>
      </c>
      <c r="M42" s="12" t="str">
        <f t="shared" si="0"/>
        <v>-</v>
      </c>
      <c r="N42" s="140">
        <v>21</v>
      </c>
      <c r="O42" s="375" t="str">
        <f>IF(L42&lt;&gt;"",IF(L42&gt;N42,IF(L43&gt;N43,"○",IF(L44&gt;N44,"○","×")),IF(L43&gt;N43,IF(L44&gt;N44,"○","×"),"×")),"")</f>
        <v>×</v>
      </c>
      <c r="P42" s="146">
        <v>16</v>
      </c>
      <c r="Q42" s="55" t="str">
        <f t="shared" si="1"/>
        <v>-</v>
      </c>
      <c r="R42" s="147">
        <v>21</v>
      </c>
      <c r="S42" s="375" t="str">
        <f>IF(P42&lt;&gt;"",IF(P42&gt;R42,IF(P43&gt;R43,"○",IF(P44&gt;R44,"○","×")),IF(P43&gt;R43,IF(P44&gt;R44,"○","×"),"×")),"")</f>
        <v>×</v>
      </c>
      <c r="T42" s="146">
        <v>20</v>
      </c>
      <c r="U42" s="55" t="str">
        <f t="shared" si="2"/>
        <v>-</v>
      </c>
      <c r="V42" s="147">
        <v>21</v>
      </c>
      <c r="W42" s="295" t="str">
        <f>IF(T42&lt;&gt;"",IF(T42&gt;V42,IF(T43&gt;V43,"○",IF(T44&gt;V44,"○","×")),IF(T43&gt;V43,IF(T44&gt;V44,"○","×"),"×")),"")</f>
        <v>×</v>
      </c>
      <c r="X42" s="289" t="s">
        <v>427</v>
      </c>
      <c r="Y42" s="290"/>
      <c r="Z42" s="290"/>
      <c r="AA42" s="291"/>
      <c r="AB42" s="4"/>
      <c r="AC42" s="96"/>
      <c r="AD42" s="97"/>
      <c r="AE42" s="129"/>
      <c r="AF42" s="130"/>
      <c r="AG42" s="98"/>
      <c r="AH42" s="97"/>
      <c r="AI42" s="97"/>
      <c r="AJ42" s="98"/>
    </row>
    <row r="43" spans="2:36" ht="12" customHeight="1">
      <c r="B43" s="124" t="s">
        <v>136</v>
      </c>
      <c r="C43" s="80" t="s">
        <v>401</v>
      </c>
      <c r="D43" s="38">
        <f>IF(J40="","",J40)</f>
        <v>21</v>
      </c>
      <c r="E43" s="12" t="str">
        <f t="shared" si="3"/>
        <v>-</v>
      </c>
      <c r="F43" s="39">
        <f>IF(H40="","",H40)</f>
        <v>18</v>
      </c>
      <c r="G43" s="299" t="str">
        <f>IF(I40="","",I40)</f>
        <v>-</v>
      </c>
      <c r="H43" s="304"/>
      <c r="I43" s="305"/>
      <c r="J43" s="305"/>
      <c r="K43" s="288"/>
      <c r="L43" s="139">
        <v>17</v>
      </c>
      <c r="M43" s="12" t="str">
        <f t="shared" si="0"/>
        <v>-</v>
      </c>
      <c r="N43" s="140">
        <v>21</v>
      </c>
      <c r="O43" s="270"/>
      <c r="P43" s="139">
        <v>16</v>
      </c>
      <c r="Q43" s="12" t="str">
        <f t="shared" si="1"/>
        <v>-</v>
      </c>
      <c r="R43" s="140">
        <v>21</v>
      </c>
      <c r="S43" s="270"/>
      <c r="T43" s="139">
        <v>14</v>
      </c>
      <c r="U43" s="12" t="str">
        <f t="shared" si="2"/>
        <v>-</v>
      </c>
      <c r="V43" s="140">
        <v>21</v>
      </c>
      <c r="W43" s="296"/>
      <c r="X43" s="292"/>
      <c r="Y43" s="293"/>
      <c r="Z43" s="293"/>
      <c r="AA43" s="294"/>
      <c r="AB43" s="4"/>
      <c r="AC43" s="90">
        <f>COUNTIF(D42:W44,"○")</f>
        <v>1</v>
      </c>
      <c r="AD43" s="91">
        <f>COUNTIF(D42:W44,"×")</f>
        <v>3</v>
      </c>
      <c r="AE43" s="125">
        <f>(IF((D42&gt;F42),1,0))+(IF((D43&gt;F43),1,0))+(IF((D44&gt;F44),1,0))+(IF((H42&gt;J42),1,0))+(IF((H43&gt;J43),1,0))+(IF((H44&gt;J44),1,0))+(IF((L42&gt;N42),1,0))+(IF((L43&gt;N43),1,0))+(IF((L44&gt;N44),1,0))+(IF((P42&gt;R42),1,0))+(IF((P43&gt;R43),1,0))+(IF((P44&gt;R44),1,0))+(IF((T42&gt;V42),1,0))+(IF((T43&gt;V43),1,0))+(IF((T44&gt;V44),1,0))</f>
        <v>2</v>
      </c>
      <c r="AF43" s="126">
        <f>(IF((D42&lt;F42),1,0))+(IF((D43&lt;F43),1,0))+(IF((D44&lt;F44),1,0))+(IF((H42&lt;J42),1,0))+(IF((H43&lt;J43),1,0))+(IF((H44&lt;J44),1,0))+(IF((L42&lt;N42),1,0))+(IF((L43&lt;N43),1,0))+(IF((L44&lt;N44),1,0))+(IF((P42&lt;R42),1,0))+(IF((P43&lt;R43),1,0))+(IF((P44&lt;R44),1,0))+(IF((T42&lt;V42),1,0))+(IF((T43&lt;V43),1,0))+(IF((T44&lt;V44),1,0))</f>
        <v>7</v>
      </c>
      <c r="AG43" s="127">
        <f>AE43-AF43</f>
        <v>-5</v>
      </c>
      <c r="AH43" s="91">
        <f>SUM(D42:D44,H42:H44,L42:L44,P42:P44,T42:T44)</f>
        <v>151</v>
      </c>
      <c r="AI43" s="91">
        <f>SUM(F42:F44,J42:J44,N42:N44,R42:R44,V42:V44)</f>
        <v>181</v>
      </c>
      <c r="AJ43" s="92">
        <f>AH43-AI43</f>
        <v>-30</v>
      </c>
    </row>
    <row r="44" spans="2:36" ht="12" customHeight="1">
      <c r="B44" s="85"/>
      <c r="C44" s="131" t="s">
        <v>334</v>
      </c>
      <c r="D44" s="48">
        <f>IF(J41="","",J41)</f>
        <v>21</v>
      </c>
      <c r="E44" s="12" t="str">
        <f t="shared" si="3"/>
        <v>-</v>
      </c>
      <c r="F44" s="49">
        <f>IF(H41="","",H41)</f>
        <v>16</v>
      </c>
      <c r="G44" s="323" t="str">
        <f>IF(I41="","",I41)</f>
        <v>-</v>
      </c>
      <c r="H44" s="272"/>
      <c r="I44" s="262"/>
      <c r="J44" s="262"/>
      <c r="K44" s="263"/>
      <c r="L44" s="144" t="s">
        <v>480</v>
      </c>
      <c r="M44" s="12">
        <f t="shared" si="0"/>
      </c>
      <c r="N44" s="145" t="s">
        <v>480</v>
      </c>
      <c r="O44" s="271"/>
      <c r="P44" s="144" t="s">
        <v>480</v>
      </c>
      <c r="Q44" s="28">
        <f t="shared" si="1"/>
      </c>
      <c r="R44" s="145" t="s">
        <v>480</v>
      </c>
      <c r="S44" s="271"/>
      <c r="T44" s="144" t="s">
        <v>480</v>
      </c>
      <c r="U44" s="28">
        <f t="shared" si="2"/>
      </c>
      <c r="V44" s="145" t="s">
        <v>480</v>
      </c>
      <c r="W44" s="296"/>
      <c r="X44" s="29">
        <f>AC43</f>
        <v>1</v>
      </c>
      <c r="Y44" s="30" t="s">
        <v>71</v>
      </c>
      <c r="Z44" s="30">
        <f>AD43</f>
        <v>3</v>
      </c>
      <c r="AA44" s="31" t="s">
        <v>65</v>
      </c>
      <c r="AB44" s="4"/>
      <c r="AC44" s="100"/>
      <c r="AD44" s="101"/>
      <c r="AE44" s="132"/>
      <c r="AF44" s="133"/>
      <c r="AG44" s="102"/>
      <c r="AH44" s="101"/>
      <c r="AI44" s="101"/>
      <c r="AJ44" s="102"/>
    </row>
    <row r="45" spans="2:36" ht="12" customHeight="1">
      <c r="B45" s="79" t="s">
        <v>116</v>
      </c>
      <c r="C45" s="80" t="s">
        <v>120</v>
      </c>
      <c r="D45" s="38">
        <f>IF(N39="","",N39)</f>
        <v>21</v>
      </c>
      <c r="E45" s="55" t="str">
        <f t="shared" si="3"/>
        <v>-</v>
      </c>
      <c r="F45" s="39">
        <f>IF(L39="","",L39)</f>
        <v>13</v>
      </c>
      <c r="G45" s="298" t="str">
        <f>IF(O39="","",IF(O39="○","×",IF(O39="×","○")))</f>
        <v>○</v>
      </c>
      <c r="H45" s="56">
        <f>IF(N42="","",N42)</f>
        <v>21</v>
      </c>
      <c r="I45" s="12" t="str">
        <f aca="true" t="shared" si="4" ref="I45:I53">IF(H45="","","-")</f>
        <v>-</v>
      </c>
      <c r="J45" s="39">
        <f>IF(L42="","",L42)</f>
        <v>12</v>
      </c>
      <c r="K45" s="298" t="str">
        <f>IF(O42="","",IF(O42="○","×",IF(O42="×","○")))</f>
        <v>○</v>
      </c>
      <c r="L45" s="301"/>
      <c r="M45" s="302"/>
      <c r="N45" s="302"/>
      <c r="O45" s="303"/>
      <c r="P45" s="139">
        <v>21</v>
      </c>
      <c r="Q45" s="12" t="str">
        <f t="shared" si="1"/>
        <v>-</v>
      </c>
      <c r="R45" s="140">
        <v>12</v>
      </c>
      <c r="S45" s="270" t="str">
        <f>IF(P45&lt;&gt;"",IF(P45&gt;R45,IF(P46&gt;R46,"○",IF(P47&gt;R47,"○","×")),IF(P46&gt;R46,IF(P47&gt;R47,"○","×"),"×")),"")</f>
        <v>○</v>
      </c>
      <c r="T45" s="139">
        <v>21</v>
      </c>
      <c r="U45" s="12" t="str">
        <f t="shared" si="2"/>
        <v>-</v>
      </c>
      <c r="V45" s="140">
        <v>18</v>
      </c>
      <c r="W45" s="295" t="str">
        <f>IF(T45&lt;&gt;"",IF(T45&gt;V45,IF(T46&gt;V46,"○",IF(T47&gt;V47,"○","×")),IF(T46&gt;V46,IF(T47&gt;V47,"○","×"),"×")),"")</f>
        <v>○</v>
      </c>
      <c r="X45" s="289" t="s">
        <v>415</v>
      </c>
      <c r="Y45" s="290"/>
      <c r="Z45" s="290"/>
      <c r="AA45" s="291"/>
      <c r="AB45" s="4"/>
      <c r="AC45" s="90"/>
      <c r="AD45" s="91"/>
      <c r="AE45" s="125"/>
      <c r="AF45" s="126"/>
      <c r="AG45" s="92"/>
      <c r="AH45" s="91"/>
      <c r="AI45" s="91"/>
      <c r="AJ45" s="92"/>
    </row>
    <row r="46" spans="2:36" ht="12" customHeight="1">
      <c r="B46" s="79" t="s">
        <v>78</v>
      </c>
      <c r="C46" s="80" t="s">
        <v>117</v>
      </c>
      <c r="D46" s="38">
        <f>IF(N40="","",N40)</f>
        <v>8</v>
      </c>
      <c r="E46" s="12" t="str">
        <f t="shared" si="3"/>
        <v>-</v>
      </c>
      <c r="F46" s="39">
        <f>IF(L40="","",L40)</f>
        <v>21</v>
      </c>
      <c r="G46" s="299">
        <f>IF(I43="","",I43)</f>
      </c>
      <c r="H46" s="56">
        <f>IF(N43="","",N43)</f>
        <v>21</v>
      </c>
      <c r="I46" s="12" t="str">
        <f t="shared" si="4"/>
        <v>-</v>
      </c>
      <c r="J46" s="39">
        <f>IF(L43="","",L43)</f>
        <v>17</v>
      </c>
      <c r="K46" s="299" t="str">
        <f>IF(M43="","",M43)</f>
        <v>-</v>
      </c>
      <c r="L46" s="304"/>
      <c r="M46" s="305"/>
      <c r="N46" s="305"/>
      <c r="O46" s="288"/>
      <c r="P46" s="139">
        <v>17</v>
      </c>
      <c r="Q46" s="12" t="str">
        <f t="shared" si="1"/>
        <v>-</v>
      </c>
      <c r="R46" s="140">
        <v>21</v>
      </c>
      <c r="S46" s="270"/>
      <c r="T46" s="139">
        <v>19</v>
      </c>
      <c r="U46" s="12" t="str">
        <f t="shared" si="2"/>
        <v>-</v>
      </c>
      <c r="V46" s="140">
        <v>21</v>
      </c>
      <c r="W46" s="296"/>
      <c r="X46" s="292"/>
      <c r="Y46" s="293"/>
      <c r="Z46" s="293"/>
      <c r="AA46" s="294"/>
      <c r="AB46" s="4"/>
      <c r="AC46" s="90">
        <f>COUNTIF(D45:W47,"○")</f>
        <v>4</v>
      </c>
      <c r="AD46" s="91">
        <f>COUNTIF(D45:W47,"×")</f>
        <v>0</v>
      </c>
      <c r="AE46" s="125">
        <f>(IF((D45&gt;F45),1,0))+(IF((D46&gt;F46),1,0))+(IF((D47&gt;F47),1,0))+(IF((H45&gt;J45),1,0))+(IF((H46&gt;J46),1,0))+(IF((H47&gt;J47),1,0))+(IF((L45&gt;N45),1,0))+(IF((L46&gt;N46),1,0))+(IF((L47&gt;N47),1,0))+(IF((P45&gt;R45),1,0))+(IF((P46&gt;R46),1,0))+(IF((P47&gt;R47),1,0))+(IF((T45&gt;V45),1,0))+(IF((T46&gt;V46),1,0))+(IF((T47&gt;V47),1,0))</f>
        <v>8</v>
      </c>
      <c r="AF46" s="126">
        <f>(IF((D45&lt;F45),1,0))+(IF((D46&lt;F46),1,0))+(IF((D47&lt;F47),1,0))+(IF((H45&lt;J45),1,0))+(IF((H46&lt;J46),1,0))+(IF((H47&lt;J47),1,0))+(IF((L45&lt;N45),1,0))+(IF((L46&lt;N46),1,0))+(IF((L47&lt;N47),1,0))+(IF((P45&lt;R45),1,0))+(IF((P46&lt;R46),1,0))+(IF((P47&lt;R47),1,0))+(IF((T45&lt;V45),1,0))+(IF((T46&lt;V46),1,0))+(IF((T47&lt;V47),1,0))</f>
        <v>3</v>
      </c>
      <c r="AG46" s="127">
        <f>AE46-AF46</f>
        <v>5</v>
      </c>
      <c r="AH46" s="91">
        <f>SUM(D45:D47,H45:H47,L45:L47,P45:P47,T45:T47)</f>
        <v>212</v>
      </c>
      <c r="AI46" s="91">
        <f>SUM(F45:F47,J45:J47,N45:N47,R45:R47,V45:V47)</f>
        <v>183</v>
      </c>
      <c r="AJ46" s="92">
        <f>AH46-AI46</f>
        <v>29</v>
      </c>
    </row>
    <row r="47" spans="2:36" ht="12" customHeight="1">
      <c r="B47" s="85"/>
      <c r="C47" s="81" t="s">
        <v>333</v>
      </c>
      <c r="D47" s="38">
        <f>IF(N41="","",N41)</f>
        <v>21</v>
      </c>
      <c r="E47" s="12" t="str">
        <f t="shared" si="3"/>
        <v>-</v>
      </c>
      <c r="F47" s="39">
        <f>IF(L41="","",L41)</f>
        <v>17</v>
      </c>
      <c r="G47" s="299">
        <f>IF(I44="","",I44)</f>
      </c>
      <c r="H47" s="56">
        <f>IF(N44="","",N44)</f>
      </c>
      <c r="I47" s="12">
        <f t="shared" si="4"/>
      </c>
      <c r="J47" s="39">
        <f>IF(L44="","",L44)</f>
      </c>
      <c r="K47" s="299">
        <f>IF(M44="","",M44)</f>
      </c>
      <c r="L47" s="304"/>
      <c r="M47" s="305"/>
      <c r="N47" s="305"/>
      <c r="O47" s="288"/>
      <c r="P47" s="139">
        <v>21</v>
      </c>
      <c r="Q47" s="12" t="str">
        <f t="shared" si="1"/>
        <v>-</v>
      </c>
      <c r="R47" s="140">
        <v>14</v>
      </c>
      <c r="S47" s="271"/>
      <c r="T47" s="139">
        <v>21</v>
      </c>
      <c r="U47" s="12" t="str">
        <f t="shared" si="2"/>
        <v>-</v>
      </c>
      <c r="V47" s="140">
        <v>17</v>
      </c>
      <c r="W47" s="297"/>
      <c r="X47" s="29">
        <f>AC46</f>
        <v>4</v>
      </c>
      <c r="Y47" s="30" t="s">
        <v>71</v>
      </c>
      <c r="Z47" s="30">
        <f>AD46</f>
        <v>0</v>
      </c>
      <c r="AA47" s="31" t="s">
        <v>65</v>
      </c>
      <c r="AB47" s="4"/>
      <c r="AC47" s="90"/>
      <c r="AD47" s="91"/>
      <c r="AE47" s="125"/>
      <c r="AF47" s="126"/>
      <c r="AG47" s="92"/>
      <c r="AH47" s="91"/>
      <c r="AI47" s="91"/>
      <c r="AJ47" s="92"/>
    </row>
    <row r="48" spans="2:36" ht="12" customHeight="1">
      <c r="B48" s="82" t="s">
        <v>112</v>
      </c>
      <c r="C48" s="128" t="s">
        <v>134</v>
      </c>
      <c r="D48" s="134">
        <f>IF(R39="","",R39)</f>
        <v>21</v>
      </c>
      <c r="E48" s="55" t="str">
        <f t="shared" si="3"/>
        <v>-</v>
      </c>
      <c r="F48" s="62">
        <f>IF(P39="","",P39)</f>
        <v>20</v>
      </c>
      <c r="G48" s="286" t="str">
        <f>IF(S39="","",IF(S39="○","×",IF(S39="×","○")))</f>
        <v>×</v>
      </c>
      <c r="H48" s="61">
        <f>IF(R42="","",R42)</f>
        <v>21</v>
      </c>
      <c r="I48" s="55" t="str">
        <f t="shared" si="4"/>
        <v>-</v>
      </c>
      <c r="J48" s="62">
        <f>IF(P42="","",P42)</f>
        <v>16</v>
      </c>
      <c r="K48" s="298" t="str">
        <f>IF(S42="","",IF(S42="○","×",IF(S42="×","○")))</f>
        <v>○</v>
      </c>
      <c r="L48" s="62">
        <f>IF(R45="","",R45)</f>
        <v>12</v>
      </c>
      <c r="M48" s="55" t="str">
        <f aca="true" t="shared" si="5" ref="M48:M53">IF(L48="","","-")</f>
        <v>-</v>
      </c>
      <c r="N48" s="62">
        <f>IF(P45="","",P45)</f>
        <v>21</v>
      </c>
      <c r="O48" s="298" t="str">
        <f>IF(S45="","",IF(S45="○","×",IF(S45="×","○")))</f>
        <v>×</v>
      </c>
      <c r="P48" s="301"/>
      <c r="Q48" s="302"/>
      <c r="R48" s="302"/>
      <c r="S48" s="303"/>
      <c r="T48" s="146">
        <v>17</v>
      </c>
      <c r="U48" s="55" t="str">
        <f t="shared" si="2"/>
        <v>-</v>
      </c>
      <c r="V48" s="147">
        <v>21</v>
      </c>
      <c r="W48" s="296" t="str">
        <f>IF(T48&lt;&gt;"",IF(T48&gt;V48,IF(T49&gt;V49,"○",IF(T50&gt;V50,"○","×")),IF(T49&gt;V49,IF(T50&gt;V50,"○","×"),"×")),"")</f>
        <v>○</v>
      </c>
      <c r="X48" s="289" t="s">
        <v>417</v>
      </c>
      <c r="Y48" s="290"/>
      <c r="Z48" s="290"/>
      <c r="AA48" s="291"/>
      <c r="AB48" s="4"/>
      <c r="AC48" s="96"/>
      <c r="AD48" s="97"/>
      <c r="AE48" s="129"/>
      <c r="AF48" s="130"/>
      <c r="AG48" s="98"/>
      <c r="AH48" s="97"/>
      <c r="AI48" s="97"/>
      <c r="AJ48" s="98"/>
    </row>
    <row r="49" spans="2:36" ht="12" customHeight="1">
      <c r="B49" s="79" t="s">
        <v>89</v>
      </c>
      <c r="C49" s="80" t="s">
        <v>90</v>
      </c>
      <c r="D49" s="38">
        <f>IF(R40="","",R40)</f>
        <v>13</v>
      </c>
      <c r="E49" s="12" t="str">
        <f t="shared" si="3"/>
        <v>-</v>
      </c>
      <c r="F49" s="39">
        <f>IF(P40="","",P40)</f>
        <v>21</v>
      </c>
      <c r="G49" s="287" t="str">
        <f>IF(I46="","",I46)</f>
        <v>-</v>
      </c>
      <c r="H49" s="56">
        <f>IF(R43="","",R43)</f>
        <v>21</v>
      </c>
      <c r="I49" s="12" t="str">
        <f t="shared" si="4"/>
        <v>-</v>
      </c>
      <c r="J49" s="39">
        <f>IF(P43="","",P43)</f>
        <v>16</v>
      </c>
      <c r="K49" s="299">
        <f>IF(M46="","",M46)</f>
      </c>
      <c r="L49" s="39">
        <f>IF(R46="","",R46)</f>
        <v>21</v>
      </c>
      <c r="M49" s="12" t="str">
        <f t="shared" si="5"/>
        <v>-</v>
      </c>
      <c r="N49" s="39">
        <f>IF(P46="","",P46)</f>
        <v>17</v>
      </c>
      <c r="O49" s="299" t="str">
        <f>IF(Q46="","",Q46)</f>
        <v>-</v>
      </c>
      <c r="P49" s="304"/>
      <c r="Q49" s="305"/>
      <c r="R49" s="305"/>
      <c r="S49" s="288"/>
      <c r="T49" s="139">
        <v>21</v>
      </c>
      <c r="U49" s="12" t="str">
        <f t="shared" si="2"/>
        <v>-</v>
      </c>
      <c r="V49" s="140">
        <v>13</v>
      </c>
      <c r="W49" s="296"/>
      <c r="X49" s="292"/>
      <c r="Y49" s="293"/>
      <c r="Z49" s="293"/>
      <c r="AA49" s="294"/>
      <c r="AB49" s="4"/>
      <c r="AC49" s="90">
        <f>COUNTIF(D48:W50,"○")</f>
        <v>2</v>
      </c>
      <c r="AD49" s="91">
        <f>COUNTIF(D48:W50,"×")</f>
        <v>2</v>
      </c>
      <c r="AE49" s="125">
        <f>(IF((D48&gt;F48),1,0))+(IF((D49&gt;F49),1,0))+(IF((D50&gt;F50),1,0))+(IF((H48&gt;J48),1,0))+(IF((H49&gt;J49),1,0))+(IF((H50&gt;J50),1,0))+(IF((L48&gt;N48),1,0))+(IF((L49&gt;N49),1,0))+(IF((L50&gt;N50),1,0))+(IF((P48&gt;R48),1,0))+(IF((P49&gt;R49),1,0))+(IF((P50&gt;R50),1,0))+(IF((T48&gt;V48),1,0))+(IF((T49&gt;V49),1,0))+(IF((T50&gt;V50),1,0))</f>
        <v>6</v>
      </c>
      <c r="AF49" s="126">
        <f>(IF((D48&lt;F48),1,0))+(IF((D49&lt;F49),1,0))+(IF((D50&lt;F50),1,0))+(IF((H48&lt;J48),1,0))+(IF((H49&lt;J49),1,0))+(IF((H50&lt;J50),1,0))+(IF((L48&lt;N48),1,0))+(IF((L49&lt;N49),1,0))+(IF((L50&lt;N50),1,0))+(IF((P48&lt;R48),1,0))+(IF((P49&lt;R49),1,0))+(IF((P50&lt;R50),1,0))+(IF((T48&lt;V48),1,0))+(IF((T49&lt;V49),1,0))+(IF((T50&lt;V50),1,0))</f>
        <v>5</v>
      </c>
      <c r="AG49" s="127">
        <f>AE49-AF49</f>
        <v>1</v>
      </c>
      <c r="AH49" s="91">
        <f>SUM(D48:D50,H48:H50,L48:L50,P48:P50,T48:T50)</f>
        <v>197</v>
      </c>
      <c r="AI49" s="91">
        <f>SUM(F48:F50,J48:J50,N48:N50,R48:R50,V48:V50)</f>
        <v>201</v>
      </c>
      <c r="AJ49" s="92">
        <f>AH49-AI49</f>
        <v>-4</v>
      </c>
    </row>
    <row r="50" spans="2:36" ht="12" customHeight="1">
      <c r="B50" s="79"/>
      <c r="C50" s="81" t="s">
        <v>104</v>
      </c>
      <c r="D50" s="38">
        <f>IF(R41="","",R41)</f>
        <v>15</v>
      </c>
      <c r="E50" s="12" t="str">
        <f t="shared" si="3"/>
        <v>-</v>
      </c>
      <c r="F50" s="39">
        <f>IF(P41="","",P41)</f>
        <v>21</v>
      </c>
      <c r="G50" s="287">
        <f>IF(I47="","",I47)</f>
      </c>
      <c r="H50" s="56">
        <f>IF(R44="","",R44)</f>
      </c>
      <c r="I50" s="12">
        <f t="shared" si="4"/>
      </c>
      <c r="J50" s="39">
        <f>IF(P44="","",P44)</f>
      </c>
      <c r="K50" s="299">
        <f>IF(M47="","",M47)</f>
      </c>
      <c r="L50" s="39">
        <f>IF(R47="","",R47)</f>
        <v>14</v>
      </c>
      <c r="M50" s="12" t="str">
        <f t="shared" si="5"/>
        <v>-</v>
      </c>
      <c r="N50" s="39">
        <f>IF(P47="","",P47)</f>
        <v>21</v>
      </c>
      <c r="O50" s="299" t="str">
        <f>IF(Q47="","",Q47)</f>
        <v>-</v>
      </c>
      <c r="P50" s="304"/>
      <c r="Q50" s="305"/>
      <c r="R50" s="305"/>
      <c r="S50" s="288"/>
      <c r="T50" s="139">
        <v>21</v>
      </c>
      <c r="U50" s="12" t="str">
        <f t="shared" si="2"/>
        <v>-</v>
      </c>
      <c r="V50" s="140">
        <v>14</v>
      </c>
      <c r="W50" s="297"/>
      <c r="X50" s="29">
        <f>AC49</f>
        <v>2</v>
      </c>
      <c r="Y50" s="30" t="s">
        <v>71</v>
      </c>
      <c r="Z50" s="30">
        <f>AD49</f>
        <v>2</v>
      </c>
      <c r="AA50" s="31" t="s">
        <v>65</v>
      </c>
      <c r="AB50" s="4"/>
      <c r="AC50" s="100"/>
      <c r="AD50" s="101"/>
      <c r="AE50" s="132"/>
      <c r="AF50" s="133"/>
      <c r="AG50" s="102"/>
      <c r="AH50" s="101"/>
      <c r="AI50" s="101"/>
      <c r="AJ50" s="102"/>
    </row>
    <row r="51" spans="2:36" ht="12" customHeight="1">
      <c r="B51" s="82" t="s">
        <v>133</v>
      </c>
      <c r="C51" s="83" t="s">
        <v>124</v>
      </c>
      <c r="D51" s="134">
        <f>IF(V39="","",V39)</f>
        <v>21</v>
      </c>
      <c r="E51" s="55" t="str">
        <f t="shared" si="3"/>
        <v>-</v>
      </c>
      <c r="F51" s="62">
        <f>IF(T39="","",T39)</f>
        <v>16</v>
      </c>
      <c r="G51" s="286" t="str">
        <f>IF(W39="","",IF(W39="○","×",IF(W39="×","○")))</f>
        <v>×</v>
      </c>
      <c r="H51" s="61">
        <f>IF(V42="","",V42)</f>
        <v>21</v>
      </c>
      <c r="I51" s="55" t="str">
        <f t="shared" si="4"/>
        <v>-</v>
      </c>
      <c r="J51" s="62">
        <f>IF(T42="","",T42)</f>
        <v>20</v>
      </c>
      <c r="K51" s="298" t="str">
        <f>IF(W42="","",IF(W42="○","×",IF(W42="×","○")))</f>
        <v>○</v>
      </c>
      <c r="L51" s="62">
        <f>IF(V45="","",V45)</f>
        <v>18</v>
      </c>
      <c r="M51" s="55" t="str">
        <f t="shared" si="5"/>
        <v>-</v>
      </c>
      <c r="N51" s="62">
        <f>IF(T45="","",T45)</f>
        <v>21</v>
      </c>
      <c r="O51" s="298" t="str">
        <f>IF(W45="","",IF(W45="○","×",IF(W45="×","○")))</f>
        <v>×</v>
      </c>
      <c r="P51" s="61">
        <f>IF(V48="","",V48)</f>
        <v>21</v>
      </c>
      <c r="Q51" s="55" t="str">
        <f>IF(P51="","","-")</f>
        <v>-</v>
      </c>
      <c r="R51" s="62">
        <f>IF(T48="","",T48)</f>
        <v>17</v>
      </c>
      <c r="S51" s="298" t="str">
        <f>IF(W48="","",IF(W48="○","×",IF(W48="×","○")))</f>
        <v>×</v>
      </c>
      <c r="T51" s="301"/>
      <c r="U51" s="302"/>
      <c r="V51" s="302"/>
      <c r="W51" s="303"/>
      <c r="X51" s="289" t="s">
        <v>419</v>
      </c>
      <c r="Y51" s="290"/>
      <c r="Z51" s="290"/>
      <c r="AA51" s="291"/>
      <c r="AB51" s="4"/>
      <c r="AC51" s="90"/>
      <c r="AD51" s="91"/>
      <c r="AE51" s="125"/>
      <c r="AF51" s="126"/>
      <c r="AG51" s="92"/>
      <c r="AH51" s="91"/>
      <c r="AI51" s="91"/>
      <c r="AJ51" s="92"/>
    </row>
    <row r="52" spans="2:36" ht="12" customHeight="1">
      <c r="B52" s="79" t="s">
        <v>119</v>
      </c>
      <c r="C52" s="80" t="s">
        <v>401</v>
      </c>
      <c r="D52" s="38">
        <f>IF(V40="","",V40)</f>
        <v>14</v>
      </c>
      <c r="E52" s="12" t="str">
        <f t="shared" si="3"/>
        <v>-</v>
      </c>
      <c r="F52" s="39">
        <f>IF(T40="","",T40)</f>
        <v>21</v>
      </c>
      <c r="G52" s="287">
        <f>IF(I43="","",I43)</f>
      </c>
      <c r="H52" s="56">
        <f>IF(V43="","",V43)</f>
        <v>21</v>
      </c>
      <c r="I52" s="12" t="str">
        <f t="shared" si="4"/>
        <v>-</v>
      </c>
      <c r="J52" s="39">
        <f>IF(T43="","",T43)</f>
        <v>14</v>
      </c>
      <c r="K52" s="299" t="str">
        <f>IF(M49="","",M49)</f>
        <v>-</v>
      </c>
      <c r="L52" s="39">
        <f>IF(V46="","",V46)</f>
        <v>21</v>
      </c>
      <c r="M52" s="12" t="str">
        <f t="shared" si="5"/>
        <v>-</v>
      </c>
      <c r="N52" s="39">
        <f>IF(T46="","",T46)</f>
        <v>19</v>
      </c>
      <c r="O52" s="299">
        <f>IF(Q49="","",Q49)</f>
      </c>
      <c r="P52" s="56">
        <f>IF(V49="","",V49)</f>
        <v>13</v>
      </c>
      <c r="Q52" s="12" t="str">
        <f>IF(P52="","","-")</f>
        <v>-</v>
      </c>
      <c r="R52" s="39">
        <f>IF(T49="","",T49)</f>
        <v>21</v>
      </c>
      <c r="S52" s="299" t="str">
        <f>IF(U49="","",U49)</f>
        <v>-</v>
      </c>
      <c r="T52" s="304"/>
      <c r="U52" s="305"/>
      <c r="V52" s="305"/>
      <c r="W52" s="288"/>
      <c r="X52" s="292"/>
      <c r="Y52" s="293"/>
      <c r="Z52" s="293"/>
      <c r="AA52" s="294"/>
      <c r="AB52" s="4"/>
      <c r="AC52" s="90">
        <f>COUNTIF(D51:W53,"○")</f>
        <v>1</v>
      </c>
      <c r="AD52" s="91">
        <f>COUNTIF(D51:W53,"×")</f>
        <v>3</v>
      </c>
      <c r="AE52" s="125">
        <f>(IF((D51&gt;F51),1,0))+(IF((D52&gt;F52),1,0))+(IF((D53&gt;F53),1,0))+(IF((H51&gt;J51),1,0))+(IF((H52&gt;J52),1,0))+(IF((H53&gt;J53),1,0))+(IF((L51&gt;N51),1,0))+(IF((L52&gt;N52),1,0))+(IF((L53&gt;N53),1,0))+(IF((P51&gt;R51),1,0))+(IF((P52&gt;R52),1,0))+(IF((P53&gt;R53),1,0))+(IF((T51&gt;V51),1,0))+(IF((T52&gt;V52),1,0))+(IF((T53&gt;V53),1,0))</f>
        <v>5</v>
      </c>
      <c r="AF52" s="126">
        <f>(IF((D51&lt;F51),1,0))+(IF((D52&lt;F52),1,0))+(IF((D53&lt;F53),1,0))+(IF((H51&lt;J51),1,0))+(IF((H52&lt;J52),1,0))+(IF((H53&lt;J53),1,0))+(IF((L51&lt;N51),1,0))+(IF((L52&lt;N52),1,0))+(IF((L53&lt;N53),1,0))+(IF((P51&lt;R51),1,0))+(IF((P52&lt;R52),1,0))+(IF((P53&lt;R53),1,0))+(IF((T51&lt;V51),1,0))+(IF((T52&lt;V52),1,0))+(IF((T53&lt;V53),1,0))</f>
        <v>6</v>
      </c>
      <c r="AG52" s="127">
        <f>AE52-AF52</f>
        <v>-1</v>
      </c>
      <c r="AH52" s="91">
        <f>SUM(D51:D53,H51:H53,L51:L53,P51:P53,T51:T53)</f>
        <v>199</v>
      </c>
      <c r="AI52" s="91">
        <f>SUM(F51:F53,J51:J53,N51:N53,R51:R53,V51:V53)</f>
        <v>212</v>
      </c>
      <c r="AJ52" s="92">
        <f>AH52-AI52</f>
        <v>-13</v>
      </c>
    </row>
    <row r="53" spans="2:36" ht="12" customHeight="1" thickBot="1">
      <c r="B53" s="93"/>
      <c r="C53" s="135" t="s">
        <v>10</v>
      </c>
      <c r="D53" s="66">
        <f>IF(V41="","",V41)</f>
        <v>18</v>
      </c>
      <c r="E53" s="67" t="str">
        <f t="shared" si="3"/>
        <v>-</v>
      </c>
      <c r="F53" s="68">
        <f>IF(T41="","",T41)</f>
        <v>21</v>
      </c>
      <c r="G53" s="264">
        <f>IF(I44="","",I44)</f>
      </c>
      <c r="H53" s="69">
        <f>IF(V44="","",V44)</f>
      </c>
      <c r="I53" s="67">
        <f t="shared" si="4"/>
      </c>
      <c r="J53" s="68">
        <f>IF(T44="","",T44)</f>
      </c>
      <c r="K53" s="300" t="str">
        <f>IF(M50="","",M50)</f>
        <v>-</v>
      </c>
      <c r="L53" s="68">
        <f>IF(V47="","",V47)</f>
        <v>17</v>
      </c>
      <c r="M53" s="67" t="str">
        <f t="shared" si="5"/>
        <v>-</v>
      </c>
      <c r="N53" s="68">
        <f>IF(T47="","",T47)</f>
        <v>21</v>
      </c>
      <c r="O53" s="300">
        <f>IF(Q50="","",Q50)</f>
      </c>
      <c r="P53" s="69">
        <f>IF(V50="","",V50)</f>
        <v>14</v>
      </c>
      <c r="Q53" s="67" t="str">
        <f>IF(P53="","","-")</f>
        <v>-</v>
      </c>
      <c r="R53" s="68">
        <f>IF(T50="","",T50)</f>
        <v>21</v>
      </c>
      <c r="S53" s="300" t="str">
        <f>IF(U50="","",U50)</f>
        <v>-</v>
      </c>
      <c r="T53" s="283"/>
      <c r="U53" s="284"/>
      <c r="V53" s="284"/>
      <c r="W53" s="285"/>
      <c r="X53" s="70">
        <f>AC52</f>
        <v>1</v>
      </c>
      <c r="Y53" s="71" t="s">
        <v>71</v>
      </c>
      <c r="Z53" s="71">
        <f>AD52</f>
        <v>3</v>
      </c>
      <c r="AA53" s="72" t="s">
        <v>65</v>
      </c>
      <c r="AB53" s="4"/>
      <c r="AC53" s="100"/>
      <c r="AD53" s="101"/>
      <c r="AE53" s="132"/>
      <c r="AF53" s="133"/>
      <c r="AG53" s="102"/>
      <c r="AH53" s="101"/>
      <c r="AI53" s="101"/>
      <c r="AJ53" s="102"/>
    </row>
    <row r="54" spans="2:29" s="1" customFormat="1" ht="12" customHeight="1" thickBot="1">
      <c r="B54" s="123"/>
      <c r="C54" s="157"/>
      <c r="D54" s="158"/>
      <c r="E54" s="158"/>
      <c r="F54" s="158"/>
      <c r="G54" s="158"/>
      <c r="H54" s="11"/>
      <c r="I54" s="11"/>
      <c r="J54" s="11"/>
      <c r="K54" s="11"/>
      <c r="L54" s="11"/>
      <c r="M54" s="65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  <c r="AB54" s="123"/>
      <c r="AC54" s="123"/>
    </row>
    <row r="55" spans="2:36" ht="12" customHeight="1">
      <c r="B55" s="377" t="s">
        <v>77</v>
      </c>
      <c r="C55" s="378"/>
      <c r="D55" s="361" t="str">
        <f>B57</f>
        <v>那須雄一郎</v>
      </c>
      <c r="E55" s="313"/>
      <c r="F55" s="313"/>
      <c r="G55" s="314"/>
      <c r="H55" s="312" t="str">
        <f>B60</f>
        <v>尾崎謙二</v>
      </c>
      <c r="I55" s="313"/>
      <c r="J55" s="313"/>
      <c r="K55" s="314"/>
      <c r="L55" s="312" t="str">
        <f>B63</f>
        <v>石川竜郎</v>
      </c>
      <c r="M55" s="313"/>
      <c r="N55" s="313"/>
      <c r="O55" s="314"/>
      <c r="P55" s="312" t="str">
        <f>B66</f>
        <v>大西博文</v>
      </c>
      <c r="Q55" s="313"/>
      <c r="R55" s="313"/>
      <c r="S55" s="314"/>
      <c r="T55" s="312" t="str">
        <f>B69</f>
        <v>阿部一輝</v>
      </c>
      <c r="U55" s="313"/>
      <c r="V55" s="313"/>
      <c r="W55" s="314"/>
      <c r="X55" s="315" t="s">
        <v>110</v>
      </c>
      <c r="Y55" s="316"/>
      <c r="Z55" s="316"/>
      <c r="AA55" s="317"/>
      <c r="AB55" s="4"/>
      <c r="AC55" s="318" t="s">
        <v>61</v>
      </c>
      <c r="AD55" s="319"/>
      <c r="AE55" s="320" t="s">
        <v>62</v>
      </c>
      <c r="AF55" s="321"/>
      <c r="AG55" s="322"/>
      <c r="AH55" s="265" t="s">
        <v>63</v>
      </c>
      <c r="AI55" s="266"/>
      <c r="AJ55" s="267"/>
    </row>
    <row r="56" spans="2:36" ht="12" customHeight="1" thickBot="1">
      <c r="B56" s="379"/>
      <c r="C56" s="380"/>
      <c r="D56" s="376" t="str">
        <f>B58</f>
        <v>安藤綾子</v>
      </c>
      <c r="E56" s="277"/>
      <c r="F56" s="277"/>
      <c r="G56" s="269"/>
      <c r="H56" s="276" t="str">
        <f>B61</f>
        <v>岡部真樹</v>
      </c>
      <c r="I56" s="277"/>
      <c r="J56" s="277"/>
      <c r="K56" s="269"/>
      <c r="L56" s="276" t="str">
        <f>B64</f>
        <v>石川紫</v>
      </c>
      <c r="M56" s="277"/>
      <c r="N56" s="277"/>
      <c r="O56" s="269"/>
      <c r="P56" s="276" t="str">
        <f>B67</f>
        <v>金浦ルミ</v>
      </c>
      <c r="Q56" s="277"/>
      <c r="R56" s="277"/>
      <c r="S56" s="269"/>
      <c r="T56" s="276" t="str">
        <f>B70</f>
        <v>山口智子</v>
      </c>
      <c r="U56" s="277"/>
      <c r="V56" s="277"/>
      <c r="W56" s="269"/>
      <c r="X56" s="268" t="s">
        <v>111</v>
      </c>
      <c r="Y56" s="306"/>
      <c r="Z56" s="306"/>
      <c r="AA56" s="307"/>
      <c r="AB56" s="4"/>
      <c r="AC56" s="86" t="s">
        <v>64</v>
      </c>
      <c r="AD56" s="87" t="s">
        <v>65</v>
      </c>
      <c r="AE56" s="86" t="s">
        <v>66</v>
      </c>
      <c r="AF56" s="87" t="s">
        <v>67</v>
      </c>
      <c r="AG56" s="88" t="s">
        <v>68</v>
      </c>
      <c r="AH56" s="87" t="s">
        <v>69</v>
      </c>
      <c r="AI56" s="87" t="s">
        <v>67</v>
      </c>
      <c r="AJ56" s="88" t="s">
        <v>68</v>
      </c>
    </row>
    <row r="57" spans="2:36" ht="12" customHeight="1">
      <c r="B57" s="124" t="s">
        <v>137</v>
      </c>
      <c r="C57" s="80" t="s">
        <v>107</v>
      </c>
      <c r="D57" s="341"/>
      <c r="E57" s="342"/>
      <c r="F57" s="342"/>
      <c r="G57" s="343"/>
      <c r="H57" s="139">
        <v>21</v>
      </c>
      <c r="I57" s="12" t="str">
        <f>IF(H57="","","-")</f>
        <v>-</v>
      </c>
      <c r="J57" s="140">
        <v>18</v>
      </c>
      <c r="K57" s="346" t="str">
        <f>IF(H57&lt;&gt;"",IF(H57&gt;J57,IF(H58&gt;J58,"○",IF(H59&gt;J59,"○","×")),IF(H58&gt;J58,IF(H59&gt;J59,"○","×"),"×")),"")</f>
        <v>○</v>
      </c>
      <c r="L57" s="139">
        <v>21</v>
      </c>
      <c r="M57" s="13" t="str">
        <f aca="true" t="shared" si="6" ref="M57:M62">IF(L57="","","-")</f>
        <v>-</v>
      </c>
      <c r="N57" s="141">
        <v>15</v>
      </c>
      <c r="O57" s="346" t="str">
        <f>IF(L57&lt;&gt;"",IF(L57&gt;N57,IF(L58&gt;N58,"○",IF(L59&gt;N59,"○","×")),IF(L58&gt;N58,IF(L59&gt;N59,"○","×"),"×")),"")</f>
        <v>○</v>
      </c>
      <c r="P57" s="139">
        <v>21</v>
      </c>
      <c r="Q57" s="13" t="str">
        <f aca="true" t="shared" si="7" ref="Q57:Q65">IF(P57="","","-")</f>
        <v>-</v>
      </c>
      <c r="R57" s="141">
        <v>12</v>
      </c>
      <c r="S57" s="346" t="str">
        <f>IF(P57&lt;&gt;"",IF(P57&gt;R57,IF(P58&gt;R58,"○",IF(P59&gt;R59,"○","×")),IF(P58&gt;R58,IF(P59&gt;R59,"○","×"),"×")),"")</f>
        <v>○</v>
      </c>
      <c r="T57" s="139">
        <v>21</v>
      </c>
      <c r="U57" s="13" t="str">
        <f aca="true" t="shared" si="8" ref="U57:U68">IF(T57="","","-")</f>
        <v>-</v>
      </c>
      <c r="V57" s="141">
        <v>19</v>
      </c>
      <c r="W57" s="308" t="str">
        <f>IF(T57&lt;&gt;"",IF(T57&gt;V57,IF(T58&gt;V58,"○",IF(T59&gt;V59,"○","×")),IF(T58&gt;V58,IF(T59&gt;V59,"○","×"),"×")),"")</f>
        <v>○</v>
      </c>
      <c r="X57" s="309" t="s">
        <v>415</v>
      </c>
      <c r="Y57" s="310"/>
      <c r="Z57" s="310"/>
      <c r="AA57" s="311"/>
      <c r="AB57" s="4"/>
      <c r="AC57" s="90"/>
      <c r="AD57" s="91"/>
      <c r="AE57" s="125"/>
      <c r="AF57" s="126"/>
      <c r="AG57" s="92"/>
      <c r="AH57" s="91"/>
      <c r="AI57" s="91"/>
      <c r="AJ57" s="92"/>
    </row>
    <row r="58" spans="2:36" ht="12" customHeight="1">
      <c r="B58" s="124" t="s">
        <v>138</v>
      </c>
      <c r="C58" s="80" t="s">
        <v>139</v>
      </c>
      <c r="D58" s="344"/>
      <c r="E58" s="305"/>
      <c r="F58" s="305"/>
      <c r="G58" s="288"/>
      <c r="H58" s="139">
        <v>14</v>
      </c>
      <c r="I58" s="12" t="str">
        <f>IF(H58="","","-")</f>
        <v>-</v>
      </c>
      <c r="J58" s="143">
        <v>21</v>
      </c>
      <c r="K58" s="270"/>
      <c r="L58" s="139">
        <v>21</v>
      </c>
      <c r="M58" s="12" t="str">
        <f t="shared" si="6"/>
        <v>-</v>
      </c>
      <c r="N58" s="140">
        <v>12</v>
      </c>
      <c r="O58" s="270"/>
      <c r="P58" s="139">
        <v>21</v>
      </c>
      <c r="Q58" s="12" t="str">
        <f t="shared" si="7"/>
        <v>-</v>
      </c>
      <c r="R58" s="140">
        <v>9</v>
      </c>
      <c r="S58" s="270"/>
      <c r="T58" s="139">
        <v>21</v>
      </c>
      <c r="U58" s="12" t="str">
        <f t="shared" si="8"/>
        <v>-</v>
      </c>
      <c r="V58" s="140">
        <v>19</v>
      </c>
      <c r="W58" s="296"/>
      <c r="X58" s="292"/>
      <c r="Y58" s="293"/>
      <c r="Z58" s="293"/>
      <c r="AA58" s="294"/>
      <c r="AB58" s="4"/>
      <c r="AC58" s="90">
        <f>COUNTIF(D57:W59,"○")</f>
        <v>4</v>
      </c>
      <c r="AD58" s="91">
        <f>COUNTIF(D57:W59,"×")</f>
        <v>0</v>
      </c>
      <c r="AE58" s="125">
        <f>(IF((D57&gt;F57),1,0))+(IF((D58&gt;F58),1,0))+(IF((D59&gt;F59),1,0))+(IF((H57&gt;J57),1,0))+(IF((H58&gt;J58),1,0))+(IF((H59&gt;J59),1,0))+(IF((L57&gt;N57),1,0))+(IF((L58&gt;N58),1,0))+(IF((L59&gt;N59),1,0))+(IF((P57&gt;R57),1,0))+(IF((P58&gt;R58),1,0))+(IF((P59&gt;R59),1,0))+(IF((T57&gt;V57),1,0))+(IF((T58&gt;V58),1,0))+(IF((T59&gt;V59),1,0))</f>
        <v>8</v>
      </c>
      <c r="AF58" s="126">
        <f>(IF((D57&lt;F57),1,0))+(IF((D58&lt;F58),1,0))+(IF((D59&lt;F59),1,0))+(IF((H57&lt;J57),1,0))+(IF((H58&lt;J58),1,0))+(IF((H59&lt;J59),1,0))+(IF((L57&lt;N57),1,0))+(IF((L58&lt;N58),1,0))+(IF((L59&lt;N59),1,0))+(IF((P57&lt;R57),1,0))+(IF((P58&lt;R58),1,0))+(IF((P59&lt;R59),1,0))+(IF((T57&lt;V57),1,0))+(IF((T58&lt;V58),1,0))+(IF((T59&lt;V59),1,0))</f>
        <v>1</v>
      </c>
      <c r="AG58" s="127">
        <f>AE58-AF58</f>
        <v>7</v>
      </c>
      <c r="AH58" s="91">
        <f>SUM(D57:D59,H57:H59,L57:L59,P57:P59,T57:T59)</f>
        <v>182</v>
      </c>
      <c r="AI58" s="91">
        <f>SUM(F57:F59,J57:J59,N57:N59,R57:R59,V57:V59)</f>
        <v>139</v>
      </c>
      <c r="AJ58" s="92">
        <f>AH58-AI58</f>
        <v>43</v>
      </c>
    </row>
    <row r="59" spans="2:36" ht="12" customHeight="1">
      <c r="B59" s="85"/>
      <c r="C59" s="81" t="s">
        <v>104</v>
      </c>
      <c r="D59" s="345"/>
      <c r="E59" s="262"/>
      <c r="F59" s="262"/>
      <c r="G59" s="263"/>
      <c r="H59" s="144">
        <v>21</v>
      </c>
      <c r="I59" s="12" t="str">
        <f>IF(H59="","","-")</f>
        <v>-</v>
      </c>
      <c r="J59" s="145">
        <v>14</v>
      </c>
      <c r="K59" s="271"/>
      <c r="L59" s="144"/>
      <c r="M59" s="28">
        <f t="shared" si="6"/>
      </c>
      <c r="N59" s="145"/>
      <c r="O59" s="270"/>
      <c r="P59" s="139"/>
      <c r="Q59" s="12">
        <f t="shared" si="7"/>
      </c>
      <c r="R59" s="140"/>
      <c r="S59" s="270"/>
      <c r="T59" s="139"/>
      <c r="U59" s="12">
        <f t="shared" si="8"/>
      </c>
      <c r="V59" s="140"/>
      <c r="W59" s="296"/>
      <c r="X59" s="29">
        <f>AC58</f>
        <v>4</v>
      </c>
      <c r="Y59" s="30" t="s">
        <v>71</v>
      </c>
      <c r="Z59" s="30">
        <f>AD58</f>
        <v>0</v>
      </c>
      <c r="AA59" s="31" t="s">
        <v>65</v>
      </c>
      <c r="AB59" s="4"/>
      <c r="AC59" s="90"/>
      <c r="AD59" s="91"/>
      <c r="AE59" s="125"/>
      <c r="AF59" s="126"/>
      <c r="AG59" s="92"/>
      <c r="AH59" s="91"/>
      <c r="AI59" s="91"/>
      <c r="AJ59" s="92"/>
    </row>
    <row r="60" spans="2:36" ht="12" customHeight="1">
      <c r="B60" s="124" t="s">
        <v>114</v>
      </c>
      <c r="C60" s="128" t="s">
        <v>403</v>
      </c>
      <c r="D60" s="38">
        <f>IF(J57="","",J57)</f>
        <v>18</v>
      </c>
      <c r="E60" s="12" t="str">
        <f aca="true" t="shared" si="9" ref="E60:E71">IF(D60="","","-")</f>
        <v>-</v>
      </c>
      <c r="F60" s="39">
        <f>IF(H57="","",H57)</f>
        <v>21</v>
      </c>
      <c r="G60" s="298" t="str">
        <f>IF(K57="","",IF(K57="○","×",IF(K57="×","○")))</f>
        <v>×</v>
      </c>
      <c r="H60" s="301"/>
      <c r="I60" s="302"/>
      <c r="J60" s="302"/>
      <c r="K60" s="303"/>
      <c r="L60" s="139">
        <v>21</v>
      </c>
      <c r="M60" s="12" t="str">
        <f t="shared" si="6"/>
        <v>-</v>
      </c>
      <c r="N60" s="140">
        <v>10</v>
      </c>
      <c r="O60" s="375" t="str">
        <f>IF(L60&lt;&gt;"",IF(L60&gt;N60,IF(L61&gt;N61,"○",IF(L62&gt;N62,"○","×")),IF(L61&gt;N61,IF(L62&gt;N62,"○","×"),"×")),"")</f>
        <v>○</v>
      </c>
      <c r="P60" s="146">
        <v>21</v>
      </c>
      <c r="Q60" s="55" t="str">
        <f t="shared" si="7"/>
        <v>-</v>
      </c>
      <c r="R60" s="147">
        <v>14</v>
      </c>
      <c r="S60" s="375" t="str">
        <f>IF(P60&lt;&gt;"",IF(P60&gt;R60,IF(P61&gt;R61,"○",IF(P62&gt;R62,"○","×")),IF(P61&gt;R61,IF(P62&gt;R62,"○","×"),"×")),"")</f>
        <v>○</v>
      </c>
      <c r="T60" s="146">
        <v>21</v>
      </c>
      <c r="U60" s="55" t="str">
        <f t="shared" si="8"/>
        <v>-</v>
      </c>
      <c r="V60" s="147">
        <v>16</v>
      </c>
      <c r="W60" s="295" t="str">
        <f>IF(T60&lt;&gt;"",IF(T60&gt;V60,IF(T61&gt;V61,"○",IF(T62&gt;V62,"○","×")),IF(T61&gt;V61,IF(T62&gt;V62,"○","×"),"×")),"")</f>
        <v>○</v>
      </c>
      <c r="X60" s="289" t="s">
        <v>417</v>
      </c>
      <c r="Y60" s="290"/>
      <c r="Z60" s="290"/>
      <c r="AA60" s="291"/>
      <c r="AB60" s="4"/>
      <c r="AC60" s="96"/>
      <c r="AD60" s="97"/>
      <c r="AE60" s="129"/>
      <c r="AF60" s="130"/>
      <c r="AG60" s="98"/>
      <c r="AH60" s="97"/>
      <c r="AI60" s="97"/>
      <c r="AJ60" s="98"/>
    </row>
    <row r="61" spans="2:36" ht="12" customHeight="1">
      <c r="B61" s="124" t="s">
        <v>121</v>
      </c>
      <c r="C61" s="80" t="s">
        <v>401</v>
      </c>
      <c r="D61" s="38">
        <f>IF(J58="","",J58)</f>
        <v>21</v>
      </c>
      <c r="E61" s="12" t="str">
        <f t="shared" si="9"/>
        <v>-</v>
      </c>
      <c r="F61" s="39">
        <f>IF(H58="","",H58)</f>
        <v>14</v>
      </c>
      <c r="G61" s="299" t="str">
        <f>IF(I58="","",I58)</f>
        <v>-</v>
      </c>
      <c r="H61" s="304"/>
      <c r="I61" s="305"/>
      <c r="J61" s="305"/>
      <c r="K61" s="288"/>
      <c r="L61" s="139">
        <v>21</v>
      </c>
      <c r="M61" s="12" t="str">
        <f t="shared" si="6"/>
        <v>-</v>
      </c>
      <c r="N61" s="140">
        <v>15</v>
      </c>
      <c r="O61" s="270"/>
      <c r="P61" s="139">
        <v>21</v>
      </c>
      <c r="Q61" s="12" t="str">
        <f t="shared" si="7"/>
        <v>-</v>
      </c>
      <c r="R61" s="140">
        <v>9</v>
      </c>
      <c r="S61" s="270"/>
      <c r="T61" s="139">
        <v>21</v>
      </c>
      <c r="U61" s="12" t="str">
        <f t="shared" si="8"/>
        <v>-</v>
      </c>
      <c r="V61" s="140">
        <v>19</v>
      </c>
      <c r="W61" s="296"/>
      <c r="X61" s="292"/>
      <c r="Y61" s="293"/>
      <c r="Z61" s="293"/>
      <c r="AA61" s="294"/>
      <c r="AB61" s="4"/>
      <c r="AC61" s="90">
        <f>COUNTIF(D60:W62,"○")</f>
        <v>3</v>
      </c>
      <c r="AD61" s="91">
        <f>COUNTIF(D60:W62,"×")</f>
        <v>1</v>
      </c>
      <c r="AE61" s="125">
        <f>(IF((D60&gt;F60),1,0))+(IF((D61&gt;F61),1,0))+(IF((D62&gt;F62),1,0))+(IF((H60&gt;J60),1,0))+(IF((H61&gt;J61),1,0))+(IF((H62&gt;J62),1,0))+(IF((L60&gt;N60),1,0))+(IF((L61&gt;N61),1,0))+(IF((L62&gt;N62),1,0))+(IF((P60&gt;R60),1,0))+(IF((P61&gt;R61),1,0))+(IF((P62&gt;R62),1,0))+(IF((T60&gt;V60),1,0))+(IF((T61&gt;V61),1,0))+(IF((T62&gt;V62),1,0))</f>
        <v>7</v>
      </c>
      <c r="AF61" s="126">
        <f>(IF((D60&lt;F60),1,0))+(IF((D61&lt;F61),1,0))+(IF((D62&lt;F62),1,0))+(IF((H60&lt;J60),1,0))+(IF((H61&lt;J61),1,0))+(IF((H62&lt;J62),1,0))+(IF((L60&lt;N60),1,0))+(IF((L61&lt;N61),1,0))+(IF((L62&lt;N62),1,0))+(IF((P60&lt;R60),1,0))+(IF((P61&lt;R61),1,0))+(IF((P62&lt;R62),1,0))+(IF((T60&lt;V60),1,0))+(IF((T61&lt;V61),1,0))+(IF((T62&lt;V62),1,0))</f>
        <v>2</v>
      </c>
      <c r="AG61" s="127">
        <f>AE61-AF61</f>
        <v>5</v>
      </c>
      <c r="AH61" s="91">
        <f>SUM(D60:D62,H60:H62,L60:L62,P60:P62,T60:T62)</f>
        <v>179</v>
      </c>
      <c r="AI61" s="91">
        <f>SUM(F60:F62,J60:J62,N60:N62,R60:R62,V60:V62)</f>
        <v>139</v>
      </c>
      <c r="AJ61" s="92">
        <f>AH61-AI61</f>
        <v>40</v>
      </c>
    </row>
    <row r="62" spans="2:36" ht="12" customHeight="1">
      <c r="B62" s="85"/>
      <c r="C62" s="131" t="s">
        <v>10</v>
      </c>
      <c r="D62" s="48">
        <f>IF(J59="","",J59)</f>
        <v>14</v>
      </c>
      <c r="E62" s="12" t="str">
        <f t="shared" si="9"/>
        <v>-</v>
      </c>
      <c r="F62" s="49">
        <f>IF(H59="","",H59)</f>
        <v>21</v>
      </c>
      <c r="G62" s="323" t="str">
        <f>IF(I59="","",I59)</f>
        <v>-</v>
      </c>
      <c r="H62" s="272"/>
      <c r="I62" s="262"/>
      <c r="J62" s="262"/>
      <c r="K62" s="263"/>
      <c r="L62" s="144"/>
      <c r="M62" s="12">
        <f t="shared" si="6"/>
      </c>
      <c r="N62" s="145"/>
      <c r="O62" s="271"/>
      <c r="P62" s="144"/>
      <c r="Q62" s="28">
        <f t="shared" si="7"/>
      </c>
      <c r="R62" s="145"/>
      <c r="S62" s="271"/>
      <c r="T62" s="144"/>
      <c r="U62" s="28">
        <f t="shared" si="8"/>
      </c>
      <c r="V62" s="145"/>
      <c r="W62" s="296"/>
      <c r="X62" s="29">
        <f>AC61</f>
        <v>3</v>
      </c>
      <c r="Y62" s="30" t="s">
        <v>71</v>
      </c>
      <c r="Z62" s="30">
        <f>AD61</f>
        <v>1</v>
      </c>
      <c r="AA62" s="31" t="s">
        <v>65</v>
      </c>
      <c r="AB62" s="4"/>
      <c r="AC62" s="100"/>
      <c r="AD62" s="101"/>
      <c r="AE62" s="132"/>
      <c r="AF62" s="133"/>
      <c r="AG62" s="102"/>
      <c r="AH62" s="101"/>
      <c r="AI62" s="101"/>
      <c r="AJ62" s="102"/>
    </row>
    <row r="63" spans="2:36" ht="12" customHeight="1">
      <c r="B63" s="79" t="s">
        <v>118</v>
      </c>
      <c r="C63" s="80" t="s">
        <v>120</v>
      </c>
      <c r="D63" s="38">
        <f>IF(N57="","",N57)</f>
        <v>15</v>
      </c>
      <c r="E63" s="55" t="str">
        <f t="shared" si="9"/>
        <v>-</v>
      </c>
      <c r="F63" s="39">
        <f>IF(L57="","",L57)</f>
        <v>21</v>
      </c>
      <c r="G63" s="298" t="str">
        <f>IF(O57="","",IF(O57="○","×",IF(O57="×","○")))</f>
        <v>×</v>
      </c>
      <c r="H63" s="56">
        <f>IF(N60="","",N60)</f>
        <v>10</v>
      </c>
      <c r="I63" s="12" t="str">
        <f aca="true" t="shared" si="10" ref="I63:I71">IF(H63="","","-")</f>
        <v>-</v>
      </c>
      <c r="J63" s="39">
        <f>IF(L60="","",L60)</f>
        <v>21</v>
      </c>
      <c r="K63" s="298" t="str">
        <f>IF(O60="","",IF(O60="○","×",IF(O60="×","○")))</f>
        <v>×</v>
      </c>
      <c r="L63" s="301"/>
      <c r="M63" s="302"/>
      <c r="N63" s="302"/>
      <c r="O63" s="303"/>
      <c r="P63" s="139">
        <v>21</v>
      </c>
      <c r="Q63" s="12" t="str">
        <f t="shared" si="7"/>
        <v>-</v>
      </c>
      <c r="R63" s="140">
        <v>20</v>
      </c>
      <c r="S63" s="270" t="str">
        <f>IF(P63&lt;&gt;"",IF(P63&gt;R63,IF(P64&gt;R64,"○",IF(P65&gt;R65,"○","×")),IF(P64&gt;R64,IF(P65&gt;R65,"○","×"),"×")),"")</f>
        <v>○</v>
      </c>
      <c r="T63" s="139">
        <v>17</v>
      </c>
      <c r="U63" s="12" t="str">
        <f t="shared" si="8"/>
        <v>-</v>
      </c>
      <c r="V63" s="140">
        <v>21</v>
      </c>
      <c r="W63" s="295" t="str">
        <f>IF(T63&lt;&gt;"",IF(T63&gt;V63,IF(T64&gt;V64,"○",IF(T65&gt;V65,"○","×")),IF(T64&gt;V64,IF(T65&gt;V65,"○","×"),"×")),"")</f>
        <v>×</v>
      </c>
      <c r="X63" s="289" t="s">
        <v>425</v>
      </c>
      <c r="Y63" s="290"/>
      <c r="Z63" s="290"/>
      <c r="AA63" s="291"/>
      <c r="AB63" s="4"/>
      <c r="AC63" s="90"/>
      <c r="AD63" s="91"/>
      <c r="AE63" s="125"/>
      <c r="AF63" s="126"/>
      <c r="AG63" s="92"/>
      <c r="AH63" s="91"/>
      <c r="AI63" s="91"/>
      <c r="AJ63" s="92"/>
    </row>
    <row r="64" spans="2:36" ht="12" customHeight="1">
      <c r="B64" s="79" t="s">
        <v>140</v>
      </c>
      <c r="C64" s="80" t="s">
        <v>404</v>
      </c>
      <c r="D64" s="38">
        <f>IF(N58="","",N58)</f>
        <v>12</v>
      </c>
      <c r="E64" s="12" t="str">
        <f t="shared" si="9"/>
        <v>-</v>
      </c>
      <c r="F64" s="39">
        <f>IF(L58="","",L58)</f>
        <v>21</v>
      </c>
      <c r="G64" s="299">
        <f>IF(I61="","",I61)</f>
      </c>
      <c r="H64" s="56">
        <f>IF(N61="","",N61)</f>
        <v>15</v>
      </c>
      <c r="I64" s="12" t="str">
        <f t="shared" si="10"/>
        <v>-</v>
      </c>
      <c r="J64" s="39">
        <f>IF(L61="","",L61)</f>
        <v>21</v>
      </c>
      <c r="K64" s="299" t="str">
        <f>IF(M61="","",M61)</f>
        <v>-</v>
      </c>
      <c r="L64" s="304"/>
      <c r="M64" s="305"/>
      <c r="N64" s="305"/>
      <c r="O64" s="288"/>
      <c r="P64" s="139">
        <v>14</v>
      </c>
      <c r="Q64" s="12" t="str">
        <f t="shared" si="7"/>
        <v>-</v>
      </c>
      <c r="R64" s="140">
        <v>21</v>
      </c>
      <c r="S64" s="270"/>
      <c r="T64" s="139">
        <v>17</v>
      </c>
      <c r="U64" s="12" t="str">
        <f t="shared" si="8"/>
        <v>-</v>
      </c>
      <c r="V64" s="140">
        <v>21</v>
      </c>
      <c r="W64" s="296"/>
      <c r="X64" s="292"/>
      <c r="Y64" s="293"/>
      <c r="Z64" s="293"/>
      <c r="AA64" s="294"/>
      <c r="AB64" s="4"/>
      <c r="AC64" s="90">
        <f>COUNTIF(D63:W65,"○")</f>
        <v>1</v>
      </c>
      <c r="AD64" s="91">
        <f>COUNTIF(D63:W65,"×")</f>
        <v>3</v>
      </c>
      <c r="AE64" s="125">
        <f>(IF((D63&gt;F63),1,0))+(IF((D64&gt;F64),1,0))+(IF((D65&gt;F65),1,0))+(IF((H63&gt;J63),1,0))+(IF((H64&gt;J64),1,0))+(IF((H65&gt;J65),1,0))+(IF((L63&gt;N63),1,0))+(IF((L64&gt;N64),1,0))+(IF((L65&gt;N65),1,0))+(IF((P63&gt;R63),1,0))+(IF((P64&gt;R64),1,0))+(IF((P65&gt;R65),1,0))+(IF((T63&gt;V63),1,0))+(IF((T64&gt;V64),1,0))+(IF((T65&gt;V65),1,0))</f>
        <v>2</v>
      </c>
      <c r="AF64" s="126">
        <f>(IF((D63&lt;F63),1,0))+(IF((D64&lt;F64),1,0))+(IF((D65&lt;F65),1,0))+(IF((H63&lt;J63),1,0))+(IF((H64&lt;J64),1,0))+(IF((H65&lt;J65),1,0))+(IF((L63&lt;N63),1,0))+(IF((L64&lt;N64),1,0))+(IF((L65&lt;N65),1,0))+(IF((P63&lt;R63),1,0))+(IF((P64&lt;R64),1,0))+(IF((P65&lt;R65),1,0))+(IF((T63&lt;V63),1,0))+(IF((T64&lt;V64),1,0))+(IF((T65&lt;V65),1,0))</f>
        <v>7</v>
      </c>
      <c r="AG64" s="127">
        <f>AE64-AF64</f>
        <v>-5</v>
      </c>
      <c r="AH64" s="91">
        <f>SUM(D63:D65,H63:H65,L63:L65,P63:P65,T63:T65)</f>
        <v>142</v>
      </c>
      <c r="AI64" s="91">
        <f>SUM(F63:F65,J63:J65,N63:N65,R63:R65,V63:V65)</f>
        <v>182</v>
      </c>
      <c r="AJ64" s="92">
        <f>AH64-AI64</f>
        <v>-40</v>
      </c>
    </row>
    <row r="65" spans="2:36" ht="12" customHeight="1">
      <c r="B65" s="85"/>
      <c r="C65" s="81" t="s">
        <v>10</v>
      </c>
      <c r="D65" s="38">
        <f>IF(N59="","",N59)</f>
      </c>
      <c r="E65" s="12">
        <f t="shared" si="9"/>
      </c>
      <c r="F65" s="39">
        <f>IF(L59="","",L59)</f>
      </c>
      <c r="G65" s="299">
        <f>IF(I62="","",I62)</f>
      </c>
      <c r="H65" s="56">
        <f>IF(N62="","",N62)</f>
      </c>
      <c r="I65" s="12">
        <f t="shared" si="10"/>
      </c>
      <c r="J65" s="39">
        <f>IF(L62="","",L62)</f>
      </c>
      <c r="K65" s="299">
        <f>IF(M62="","",M62)</f>
      </c>
      <c r="L65" s="304"/>
      <c r="M65" s="305"/>
      <c r="N65" s="305"/>
      <c r="O65" s="288"/>
      <c r="P65" s="139">
        <v>21</v>
      </c>
      <c r="Q65" s="12" t="str">
        <f t="shared" si="7"/>
        <v>-</v>
      </c>
      <c r="R65" s="140">
        <v>15</v>
      </c>
      <c r="S65" s="271"/>
      <c r="T65" s="139"/>
      <c r="U65" s="12">
        <f t="shared" si="8"/>
      </c>
      <c r="V65" s="140"/>
      <c r="W65" s="297"/>
      <c r="X65" s="29">
        <f>AC64</f>
        <v>1</v>
      </c>
      <c r="Y65" s="30" t="s">
        <v>71</v>
      </c>
      <c r="Z65" s="30">
        <f>AD64</f>
        <v>3</v>
      </c>
      <c r="AA65" s="31" t="s">
        <v>65</v>
      </c>
      <c r="AB65" s="4"/>
      <c r="AC65" s="90"/>
      <c r="AD65" s="91"/>
      <c r="AE65" s="125"/>
      <c r="AF65" s="126"/>
      <c r="AG65" s="92"/>
      <c r="AH65" s="91"/>
      <c r="AI65" s="91"/>
      <c r="AJ65" s="92"/>
    </row>
    <row r="66" spans="2:36" ht="12" customHeight="1">
      <c r="B66" s="82" t="s">
        <v>113</v>
      </c>
      <c r="C66" s="128" t="s">
        <v>120</v>
      </c>
      <c r="D66" s="134">
        <f>IF(R57="","",R57)</f>
        <v>12</v>
      </c>
      <c r="E66" s="55" t="str">
        <f t="shared" si="9"/>
        <v>-</v>
      </c>
      <c r="F66" s="62">
        <f>IF(P57="","",P57)</f>
        <v>21</v>
      </c>
      <c r="G66" s="286" t="str">
        <f>IF(S57="","",IF(S57="○","×",IF(S57="×","○")))</f>
        <v>×</v>
      </c>
      <c r="H66" s="61">
        <f>IF(R60="","",R60)</f>
        <v>14</v>
      </c>
      <c r="I66" s="55" t="str">
        <f t="shared" si="10"/>
        <v>-</v>
      </c>
      <c r="J66" s="62">
        <f>IF(P60="","",P60)</f>
        <v>21</v>
      </c>
      <c r="K66" s="298" t="str">
        <f>IF(S60="","",IF(S60="○","×",IF(S60="×","○")))</f>
        <v>×</v>
      </c>
      <c r="L66" s="62">
        <f>IF(R63="","",R63)</f>
        <v>20</v>
      </c>
      <c r="M66" s="55" t="str">
        <f aca="true" t="shared" si="11" ref="M66:M71">IF(L66="","","-")</f>
        <v>-</v>
      </c>
      <c r="N66" s="62">
        <f>IF(P63="","",P63)</f>
        <v>21</v>
      </c>
      <c r="O66" s="298" t="str">
        <f>IF(S63="","",IF(S63="○","×",IF(S63="×","○")))</f>
        <v>×</v>
      </c>
      <c r="P66" s="301"/>
      <c r="Q66" s="302"/>
      <c r="R66" s="302"/>
      <c r="S66" s="303"/>
      <c r="T66" s="146">
        <v>11</v>
      </c>
      <c r="U66" s="55" t="str">
        <f t="shared" si="8"/>
        <v>-</v>
      </c>
      <c r="V66" s="147">
        <v>21</v>
      </c>
      <c r="W66" s="296" t="str">
        <f>IF(T66&lt;&gt;"",IF(T66&gt;V66,IF(T67&gt;V67,"○",IF(T68&gt;V68,"○","×")),IF(T67&gt;V67,IF(T68&gt;V68,"○","×"),"×")),"")</f>
        <v>○</v>
      </c>
      <c r="X66" s="289" t="s">
        <v>416</v>
      </c>
      <c r="Y66" s="290"/>
      <c r="Z66" s="290"/>
      <c r="AA66" s="291"/>
      <c r="AB66" s="4"/>
      <c r="AC66" s="96"/>
      <c r="AD66" s="97"/>
      <c r="AE66" s="129"/>
      <c r="AF66" s="130"/>
      <c r="AG66" s="98"/>
      <c r="AH66" s="97"/>
      <c r="AI66" s="97"/>
      <c r="AJ66" s="98"/>
    </row>
    <row r="67" spans="2:36" ht="12" customHeight="1">
      <c r="B67" s="79" t="s">
        <v>141</v>
      </c>
      <c r="C67" s="80" t="s">
        <v>402</v>
      </c>
      <c r="D67" s="38">
        <f>IF(R58="","",R58)</f>
        <v>9</v>
      </c>
      <c r="E67" s="12" t="str">
        <f t="shared" si="9"/>
        <v>-</v>
      </c>
      <c r="F67" s="39">
        <f>IF(P58="","",P58)</f>
        <v>21</v>
      </c>
      <c r="G67" s="287" t="str">
        <f>IF(I64="","",I64)</f>
        <v>-</v>
      </c>
      <c r="H67" s="56">
        <f>IF(R61="","",R61)</f>
        <v>9</v>
      </c>
      <c r="I67" s="12" t="str">
        <f t="shared" si="10"/>
        <v>-</v>
      </c>
      <c r="J67" s="39">
        <f>IF(P61="","",P61)</f>
        <v>21</v>
      </c>
      <c r="K67" s="299">
        <f>IF(M64="","",M64)</f>
      </c>
      <c r="L67" s="39">
        <f>IF(R64="","",R64)</f>
        <v>21</v>
      </c>
      <c r="M67" s="12" t="str">
        <f t="shared" si="11"/>
        <v>-</v>
      </c>
      <c r="N67" s="39">
        <f>IF(P64="","",P64)</f>
        <v>14</v>
      </c>
      <c r="O67" s="299" t="str">
        <f>IF(Q64="","",Q64)</f>
        <v>-</v>
      </c>
      <c r="P67" s="304"/>
      <c r="Q67" s="305"/>
      <c r="R67" s="305"/>
      <c r="S67" s="288"/>
      <c r="T67" s="139">
        <v>21</v>
      </c>
      <c r="U67" s="12" t="str">
        <f t="shared" si="8"/>
        <v>-</v>
      </c>
      <c r="V67" s="140">
        <v>19</v>
      </c>
      <c r="W67" s="296"/>
      <c r="X67" s="292"/>
      <c r="Y67" s="293"/>
      <c r="Z67" s="293"/>
      <c r="AA67" s="294"/>
      <c r="AB67" s="4"/>
      <c r="AC67" s="90">
        <f>COUNTIF(D66:W68,"○")</f>
        <v>1</v>
      </c>
      <c r="AD67" s="91">
        <f>COUNTIF(D66:W68,"×")</f>
        <v>3</v>
      </c>
      <c r="AE67" s="125">
        <f>(IF((D66&gt;F66),1,0))+(IF((D67&gt;F67),1,0))+(IF((D68&gt;F68),1,0))+(IF((H66&gt;J66),1,0))+(IF((H67&gt;J67),1,0))+(IF((H68&gt;J68),1,0))+(IF((L66&gt;N66),1,0))+(IF((L67&gt;N67),1,0))+(IF((L68&gt;N68),1,0))+(IF((P66&gt;R66),1,0))+(IF((P67&gt;R67),1,0))+(IF((P68&gt;R68),1,0))+(IF((T66&gt;V66),1,0))+(IF((T67&gt;V67),1,0))+(IF((T68&gt;V68),1,0))</f>
        <v>3</v>
      </c>
      <c r="AF67" s="126">
        <f>(IF((D66&lt;F66),1,0))+(IF((D67&lt;F67),1,0))+(IF((D68&lt;F68),1,0))+(IF((H66&lt;J66),1,0))+(IF((H67&lt;J67),1,0))+(IF((H68&lt;J68),1,0))+(IF((L66&lt;N66),1,0))+(IF((L67&lt;N67),1,0))+(IF((L68&lt;N68),1,0))+(IF((P66&lt;R66),1,0))+(IF((P67&lt;R67),1,0))+(IF((P68&lt;R68),1,0))+(IF((T66&lt;V66),1,0))+(IF((T67&lt;V67),1,0))+(IF((T68&lt;V68),1,0))</f>
        <v>7</v>
      </c>
      <c r="AG67" s="127">
        <f>AE67-AF67</f>
        <v>-4</v>
      </c>
      <c r="AH67" s="91">
        <f>SUM(D66:D68,H66:H68,L66:L68,P66:P68,T66:T68)</f>
        <v>153</v>
      </c>
      <c r="AI67" s="91">
        <f>SUM(F66:F68,J66:J68,N66:N68,R66:R68,V66:V68)</f>
        <v>198</v>
      </c>
      <c r="AJ67" s="92">
        <f>AH67-AI67</f>
        <v>-45</v>
      </c>
    </row>
    <row r="68" spans="2:36" ht="12" customHeight="1">
      <c r="B68" s="79"/>
      <c r="C68" s="81" t="s">
        <v>335</v>
      </c>
      <c r="D68" s="38">
        <f>IF(R59="","",R59)</f>
      </c>
      <c r="E68" s="12">
        <f t="shared" si="9"/>
      </c>
      <c r="F68" s="39">
        <f>IF(P59="","",P59)</f>
      </c>
      <c r="G68" s="287">
        <f>IF(I65="","",I65)</f>
      </c>
      <c r="H68" s="56">
        <f>IF(R62="","",R62)</f>
      </c>
      <c r="I68" s="12">
        <f t="shared" si="10"/>
      </c>
      <c r="J68" s="39">
        <f>IF(P62="","",P62)</f>
      </c>
      <c r="K68" s="299">
        <f>IF(M65="","",M65)</f>
      </c>
      <c r="L68" s="39">
        <f>IF(R65="","",R65)</f>
        <v>15</v>
      </c>
      <c r="M68" s="12" t="str">
        <f t="shared" si="11"/>
        <v>-</v>
      </c>
      <c r="N68" s="39">
        <f>IF(P65="","",P65)</f>
        <v>21</v>
      </c>
      <c r="O68" s="299" t="str">
        <f>IF(Q65="","",Q65)</f>
        <v>-</v>
      </c>
      <c r="P68" s="304"/>
      <c r="Q68" s="305"/>
      <c r="R68" s="305"/>
      <c r="S68" s="288"/>
      <c r="T68" s="139">
        <v>21</v>
      </c>
      <c r="U68" s="12" t="str">
        <f t="shared" si="8"/>
        <v>-</v>
      </c>
      <c r="V68" s="140">
        <v>18</v>
      </c>
      <c r="W68" s="297"/>
      <c r="X68" s="29">
        <f>AC67</f>
        <v>1</v>
      </c>
      <c r="Y68" s="30" t="s">
        <v>71</v>
      </c>
      <c r="Z68" s="30">
        <f>AD67</f>
        <v>3</v>
      </c>
      <c r="AA68" s="31" t="s">
        <v>65</v>
      </c>
      <c r="AB68" s="4"/>
      <c r="AC68" s="100"/>
      <c r="AD68" s="101"/>
      <c r="AE68" s="132"/>
      <c r="AF68" s="133"/>
      <c r="AG68" s="102"/>
      <c r="AH68" s="101"/>
      <c r="AI68" s="101"/>
      <c r="AJ68" s="102"/>
    </row>
    <row r="69" spans="2:36" ht="12" customHeight="1">
      <c r="B69" s="82" t="s">
        <v>122</v>
      </c>
      <c r="C69" s="83" t="s">
        <v>124</v>
      </c>
      <c r="D69" s="134">
        <f>IF(V57="","",V57)</f>
        <v>19</v>
      </c>
      <c r="E69" s="55" t="str">
        <f t="shared" si="9"/>
        <v>-</v>
      </c>
      <c r="F69" s="62">
        <f>IF(T57="","",T57)</f>
        <v>21</v>
      </c>
      <c r="G69" s="286" t="str">
        <f>IF(W57="","",IF(W57="○","×",IF(W57="×","○")))</f>
        <v>×</v>
      </c>
      <c r="H69" s="61">
        <f>IF(V60="","",V60)</f>
        <v>16</v>
      </c>
      <c r="I69" s="55" t="str">
        <f t="shared" si="10"/>
        <v>-</v>
      </c>
      <c r="J69" s="62">
        <f>IF(T60="","",T60)</f>
        <v>21</v>
      </c>
      <c r="K69" s="298" t="str">
        <f>IF(W60="","",IF(W60="○","×",IF(W60="×","○")))</f>
        <v>×</v>
      </c>
      <c r="L69" s="62">
        <f>IF(V63="","",V63)</f>
        <v>21</v>
      </c>
      <c r="M69" s="55" t="str">
        <f t="shared" si="11"/>
        <v>-</v>
      </c>
      <c r="N69" s="62">
        <f>IF(T63="","",T63)</f>
        <v>17</v>
      </c>
      <c r="O69" s="298" t="str">
        <f>IF(W63="","",IF(W63="○","×",IF(W63="×","○")))</f>
        <v>○</v>
      </c>
      <c r="P69" s="61">
        <f>IF(V66="","",V66)</f>
        <v>21</v>
      </c>
      <c r="Q69" s="55" t="str">
        <f>IF(P69="","","-")</f>
        <v>-</v>
      </c>
      <c r="R69" s="62">
        <f>IF(T66="","",T66)</f>
        <v>11</v>
      </c>
      <c r="S69" s="298" t="str">
        <f>IF(W66="","",IF(W66="○","×",IF(W66="×","○")))</f>
        <v>×</v>
      </c>
      <c r="T69" s="301"/>
      <c r="U69" s="302"/>
      <c r="V69" s="302"/>
      <c r="W69" s="303"/>
      <c r="X69" s="289" t="s">
        <v>418</v>
      </c>
      <c r="Y69" s="290"/>
      <c r="Z69" s="290"/>
      <c r="AA69" s="291"/>
      <c r="AB69" s="4"/>
      <c r="AC69" s="90"/>
      <c r="AD69" s="91"/>
      <c r="AE69" s="125"/>
      <c r="AF69" s="126"/>
      <c r="AG69" s="92"/>
      <c r="AH69" s="91"/>
      <c r="AI69" s="91"/>
      <c r="AJ69" s="92"/>
    </row>
    <row r="70" spans="2:36" ht="12" customHeight="1">
      <c r="B70" s="79" t="s">
        <v>477</v>
      </c>
      <c r="C70" s="80" t="s">
        <v>413</v>
      </c>
      <c r="D70" s="38">
        <f>IF(V58="","",V58)</f>
        <v>19</v>
      </c>
      <c r="E70" s="12" t="str">
        <f t="shared" si="9"/>
        <v>-</v>
      </c>
      <c r="F70" s="39">
        <f>IF(T58="","",T58)</f>
        <v>21</v>
      </c>
      <c r="G70" s="287">
        <f>IF(I61="","",I61)</f>
      </c>
      <c r="H70" s="56">
        <f>IF(V61="","",V61)</f>
        <v>19</v>
      </c>
      <c r="I70" s="12" t="str">
        <f t="shared" si="10"/>
        <v>-</v>
      </c>
      <c r="J70" s="39">
        <f>IF(T61="","",T61)</f>
        <v>21</v>
      </c>
      <c r="K70" s="299" t="str">
        <f>IF(M67="","",M67)</f>
        <v>-</v>
      </c>
      <c r="L70" s="39">
        <f>IF(V64="","",V64)</f>
        <v>21</v>
      </c>
      <c r="M70" s="12" t="str">
        <f t="shared" si="11"/>
        <v>-</v>
      </c>
      <c r="N70" s="39">
        <f>IF(T64="","",T64)</f>
        <v>17</v>
      </c>
      <c r="O70" s="299">
        <f>IF(Q67="","",Q67)</f>
      </c>
      <c r="P70" s="56">
        <f>IF(V67="","",V67)</f>
        <v>19</v>
      </c>
      <c r="Q70" s="12" t="str">
        <f>IF(P70="","","-")</f>
        <v>-</v>
      </c>
      <c r="R70" s="39">
        <f>IF(T67="","",T67)</f>
        <v>21</v>
      </c>
      <c r="S70" s="299" t="str">
        <f>IF(U67="","",U67)</f>
        <v>-</v>
      </c>
      <c r="T70" s="304"/>
      <c r="U70" s="305"/>
      <c r="V70" s="305"/>
      <c r="W70" s="288"/>
      <c r="X70" s="292"/>
      <c r="Y70" s="293"/>
      <c r="Z70" s="293"/>
      <c r="AA70" s="294"/>
      <c r="AB70" s="4"/>
      <c r="AC70" s="90">
        <f>COUNTIF(D69:W71,"○")</f>
        <v>1</v>
      </c>
      <c r="AD70" s="91">
        <f>COUNTIF(D69:W71,"×")</f>
        <v>3</v>
      </c>
      <c r="AE70" s="125">
        <f>(IF((D69&gt;F69),1,0))+(IF((D70&gt;F70),1,0))+(IF((D71&gt;F71),1,0))+(IF((H69&gt;J69),1,0))+(IF((H70&gt;J70),1,0))+(IF((H71&gt;J71),1,0))+(IF((L69&gt;N69),1,0))+(IF((L70&gt;N70),1,0))+(IF((L71&gt;N71),1,0))+(IF((P69&gt;R69),1,0))+(IF((P70&gt;R70),1,0))+(IF((P71&gt;R71),1,0))+(IF((T69&gt;V69),1,0))+(IF((T70&gt;V70),1,0))+(IF((T71&gt;V71),1,0))</f>
        <v>3</v>
      </c>
      <c r="AF70" s="126">
        <f>(IF((D69&lt;F69),1,0))+(IF((D70&lt;F70),1,0))+(IF((D71&lt;F71),1,0))+(IF((H69&lt;J69),1,0))+(IF((H70&lt;J70),1,0))+(IF((H71&lt;J71),1,0))+(IF((L69&lt;N69),1,0))+(IF((L70&lt;N70),1,0))+(IF((L71&lt;N71),1,0))+(IF((P69&lt;R69),1,0))+(IF((P70&lt;R70),1,0))+(IF((P71&lt;R71),1,0))+(IF((T69&lt;V69),1,0))+(IF((T70&lt;V70),1,0))+(IF((T71&lt;V71),1,0))</f>
        <v>6</v>
      </c>
      <c r="AG70" s="127">
        <f>AE70-AF70</f>
        <v>-3</v>
      </c>
      <c r="AH70" s="91">
        <f>SUM(D69:D71,H69:H71,L69:L71,P69:P71,T69:T71)</f>
        <v>173</v>
      </c>
      <c r="AI70" s="91">
        <f>SUM(F69:F71,J69:J71,N69:N71,R69:R71,V69:V71)</f>
        <v>171</v>
      </c>
      <c r="AJ70" s="92">
        <f>AH70-AI70</f>
        <v>2</v>
      </c>
    </row>
    <row r="71" spans="2:36" ht="12" customHeight="1" thickBot="1">
      <c r="B71" s="93"/>
      <c r="C71" s="135" t="s">
        <v>334</v>
      </c>
      <c r="D71" s="66">
        <f>IF(V59="","",V59)</f>
      </c>
      <c r="E71" s="67">
        <f t="shared" si="9"/>
      </c>
      <c r="F71" s="68">
        <f>IF(T59="","",T59)</f>
      </c>
      <c r="G71" s="264">
        <f>IF(I62="","",I62)</f>
      </c>
      <c r="H71" s="69">
        <f>IF(V62="","",V62)</f>
      </c>
      <c r="I71" s="67">
        <f t="shared" si="10"/>
      </c>
      <c r="J71" s="68">
        <f>IF(T62="","",T62)</f>
      </c>
      <c r="K71" s="300" t="str">
        <f>IF(M68="","",M68)</f>
        <v>-</v>
      </c>
      <c r="L71" s="68">
        <f>IF(V65="","",V65)</f>
      </c>
      <c r="M71" s="67">
        <f t="shared" si="11"/>
      </c>
      <c r="N71" s="68">
        <f>IF(T65="","",T65)</f>
      </c>
      <c r="O71" s="300">
        <f>IF(Q68="","",Q68)</f>
      </c>
      <c r="P71" s="69">
        <f>IF(V68="","",V68)</f>
        <v>18</v>
      </c>
      <c r="Q71" s="67" t="str">
        <f>IF(P71="","","-")</f>
        <v>-</v>
      </c>
      <c r="R71" s="68">
        <f>IF(T68="","",T68)</f>
        <v>21</v>
      </c>
      <c r="S71" s="300" t="str">
        <f>IF(U68="","",U68)</f>
        <v>-</v>
      </c>
      <c r="T71" s="283"/>
      <c r="U71" s="284"/>
      <c r="V71" s="284"/>
      <c r="W71" s="285"/>
      <c r="X71" s="70">
        <f>AC70</f>
        <v>1</v>
      </c>
      <c r="Y71" s="71" t="s">
        <v>71</v>
      </c>
      <c r="Z71" s="71">
        <f>AD70</f>
        <v>3</v>
      </c>
      <c r="AA71" s="72" t="s">
        <v>65</v>
      </c>
      <c r="AB71" s="4"/>
      <c r="AC71" s="100"/>
      <c r="AD71" s="101"/>
      <c r="AE71" s="132"/>
      <c r="AF71" s="133"/>
      <c r="AG71" s="102"/>
      <c r="AH71" s="101"/>
      <c r="AI71" s="101"/>
      <c r="AJ71" s="102"/>
    </row>
    <row r="72" spans="2:29" s="1" customFormat="1" ht="12" customHeight="1">
      <c r="B72" s="123"/>
      <c r="C72" s="157"/>
      <c r="D72" s="158"/>
      <c r="E72" s="158"/>
      <c r="F72" s="158"/>
      <c r="G72" s="158"/>
      <c r="H72" s="11"/>
      <c r="I72" s="11"/>
      <c r="J72" s="11"/>
      <c r="K72" s="11"/>
      <c r="L72" s="11"/>
      <c r="M72" s="65"/>
      <c r="N72" s="123"/>
      <c r="O72" s="123"/>
      <c r="P72" s="123"/>
      <c r="Q72" s="123"/>
      <c r="R72" s="123"/>
      <c r="S72" s="123"/>
      <c r="T72" s="123"/>
      <c r="U72" s="123"/>
      <c r="V72" s="123"/>
      <c r="W72" s="123"/>
      <c r="X72" s="123"/>
      <c r="Y72" s="123"/>
      <c r="Z72" s="123"/>
      <c r="AA72" s="123"/>
      <c r="AB72" s="123"/>
      <c r="AC72" s="123"/>
    </row>
    <row r="73" spans="2:29" s="1" customFormat="1" ht="12" customHeight="1">
      <c r="B73" s="123"/>
      <c r="C73" s="157"/>
      <c r="D73" s="158"/>
      <c r="E73" s="158"/>
      <c r="F73" s="158"/>
      <c r="G73" s="158"/>
      <c r="H73" s="11"/>
      <c r="I73" s="11"/>
      <c r="J73" s="11"/>
      <c r="K73" s="11"/>
      <c r="L73" s="11"/>
      <c r="M73" s="65"/>
      <c r="N73" s="123"/>
      <c r="O73" s="123"/>
      <c r="P73" s="123"/>
      <c r="Q73" s="123"/>
      <c r="R73" s="123"/>
      <c r="S73" s="123"/>
      <c r="T73" s="123"/>
      <c r="U73" s="123"/>
      <c r="V73" s="123"/>
      <c r="W73" s="123"/>
      <c r="X73" s="123"/>
      <c r="Y73" s="123"/>
      <c r="Z73" s="123"/>
      <c r="AA73" s="123"/>
      <c r="AB73" s="123"/>
      <c r="AC73" s="123"/>
    </row>
    <row r="74" spans="2:31" ht="12.75" customHeight="1" thickBot="1">
      <c r="B74" s="20" t="s">
        <v>168</v>
      </c>
      <c r="C74" s="154" t="s">
        <v>169</v>
      </c>
      <c r="D74" s="395" t="s">
        <v>128</v>
      </c>
      <c r="E74" s="390"/>
      <c r="F74" s="390"/>
      <c r="G74" s="391"/>
      <c r="H74" s="2"/>
      <c r="I74" s="2"/>
      <c r="J74" s="2"/>
      <c r="K74" s="2"/>
      <c r="L74" s="2"/>
      <c r="M74" s="2"/>
      <c r="N74" s="2"/>
      <c r="O74" s="2"/>
      <c r="P74" s="2"/>
      <c r="Q74" s="2"/>
      <c r="R74" s="434" t="s">
        <v>129</v>
      </c>
      <c r="S74" s="434"/>
      <c r="T74" s="434"/>
      <c r="U74" s="434"/>
      <c r="V74" s="434"/>
      <c r="W74" s="434"/>
      <c r="X74" s="434"/>
      <c r="Y74" s="434"/>
      <c r="Z74" s="434"/>
      <c r="AA74" s="434"/>
      <c r="AB74" s="434"/>
      <c r="AC74" s="434"/>
      <c r="AD74" s="434"/>
      <c r="AE74" s="434"/>
    </row>
    <row r="75" spans="2:31" ht="12.75" customHeight="1" thickTop="1">
      <c r="B75" s="25" t="s">
        <v>170</v>
      </c>
      <c r="C75" s="155" t="s">
        <v>426</v>
      </c>
      <c r="D75" s="396"/>
      <c r="E75" s="393"/>
      <c r="F75" s="393"/>
      <c r="G75" s="394"/>
      <c r="H75" s="207"/>
      <c r="I75" s="193"/>
      <c r="J75" s="193"/>
      <c r="K75" s="189">
        <v>21</v>
      </c>
      <c r="L75" s="189">
        <v>21</v>
      </c>
      <c r="M75" s="189"/>
      <c r="N75" s="204"/>
      <c r="O75" s="35"/>
      <c r="P75" s="2"/>
      <c r="Q75" s="2"/>
      <c r="R75" s="434"/>
      <c r="S75" s="434"/>
      <c r="T75" s="434"/>
      <c r="U75" s="434"/>
      <c r="V75" s="434"/>
      <c r="W75" s="434"/>
      <c r="X75" s="434"/>
      <c r="Y75" s="434"/>
      <c r="Z75" s="434"/>
      <c r="AA75" s="434"/>
      <c r="AB75" s="434"/>
      <c r="AC75" s="434"/>
      <c r="AD75" s="434"/>
      <c r="AE75" s="434"/>
    </row>
    <row r="76" spans="2:31" ht="3.75" customHeight="1" thickBot="1">
      <c r="B76" s="32"/>
      <c r="C76" s="33"/>
      <c r="D76" s="34"/>
      <c r="E76" s="34"/>
      <c r="F76" s="34"/>
      <c r="G76" s="34"/>
      <c r="H76" s="35"/>
      <c r="I76" s="35"/>
      <c r="J76" s="35"/>
      <c r="K76" s="259" t="s">
        <v>483</v>
      </c>
      <c r="L76" s="259" t="s">
        <v>483</v>
      </c>
      <c r="M76" s="35"/>
      <c r="N76" s="205"/>
      <c r="O76" s="197"/>
      <c r="P76" s="2"/>
      <c r="Q76" s="2"/>
      <c r="R76" s="434"/>
      <c r="S76" s="434"/>
      <c r="T76" s="434"/>
      <c r="U76" s="434"/>
      <c r="V76" s="434"/>
      <c r="W76" s="434"/>
      <c r="X76" s="434"/>
      <c r="Y76" s="434"/>
      <c r="Z76" s="434"/>
      <c r="AA76" s="434"/>
      <c r="AB76" s="434"/>
      <c r="AC76" s="434"/>
      <c r="AD76" s="434"/>
      <c r="AE76" s="434"/>
    </row>
    <row r="77" spans="2:31" ht="12.75" customHeight="1" thickBot="1" thickTop="1">
      <c r="B77" s="20" t="s">
        <v>160</v>
      </c>
      <c r="C77" s="154" t="s">
        <v>162</v>
      </c>
      <c r="D77" s="395" t="s">
        <v>79</v>
      </c>
      <c r="E77" s="390"/>
      <c r="F77" s="390"/>
      <c r="G77" s="391"/>
      <c r="H77" s="35"/>
      <c r="I77" s="35"/>
      <c r="J77" s="35"/>
      <c r="K77" s="36">
        <v>18</v>
      </c>
      <c r="L77" s="36">
        <v>20</v>
      </c>
      <c r="M77" s="37"/>
      <c r="N77" s="35"/>
      <c r="O77" s="35"/>
      <c r="P77" s="204"/>
      <c r="Q77" s="35"/>
      <c r="R77" s="65"/>
      <c r="S77" s="108" t="s">
        <v>340</v>
      </c>
      <c r="T77" s="108"/>
      <c r="U77" s="108"/>
      <c r="V77" s="108"/>
      <c r="W77" s="153"/>
      <c r="X77" s="153"/>
      <c r="Y77" s="153"/>
      <c r="Z77" s="153"/>
      <c r="AA77" s="153"/>
      <c r="AB77" s="153"/>
      <c r="AC77" s="123"/>
      <c r="AD77" s="1"/>
      <c r="AE77" s="1"/>
    </row>
    <row r="78" spans="2:31" ht="12.75" customHeight="1" thickTop="1">
      <c r="B78" s="25" t="s">
        <v>163</v>
      </c>
      <c r="C78" s="155" t="s">
        <v>506</v>
      </c>
      <c r="D78" s="396"/>
      <c r="E78" s="393"/>
      <c r="F78" s="393"/>
      <c r="G78" s="394"/>
      <c r="H78" s="192">
        <v>21</v>
      </c>
      <c r="I78" s="189">
        <v>17</v>
      </c>
      <c r="J78" s="190">
        <v>21</v>
      </c>
      <c r="K78" s="45"/>
      <c r="L78" s="45"/>
      <c r="M78" s="46"/>
      <c r="N78" s="35"/>
      <c r="O78" s="35"/>
      <c r="P78" s="204"/>
      <c r="Q78" s="35"/>
      <c r="R78" s="65"/>
      <c r="S78" s="108"/>
      <c r="T78" s="108"/>
      <c r="U78" s="108"/>
      <c r="V78" s="108"/>
      <c r="W78" s="153"/>
      <c r="X78" s="153"/>
      <c r="Y78" s="153"/>
      <c r="Z78" s="153"/>
      <c r="AA78" s="153"/>
      <c r="AB78" s="153"/>
      <c r="AC78" s="123"/>
      <c r="AD78" s="1"/>
      <c r="AE78" s="1"/>
    </row>
    <row r="79" spans="2:31" ht="3.75" customHeight="1">
      <c r="B79" s="32"/>
      <c r="C79" s="33"/>
      <c r="D79" s="34"/>
      <c r="E79" s="34"/>
      <c r="F79" s="34"/>
      <c r="G79" s="34"/>
      <c r="H79" s="259" t="s">
        <v>483</v>
      </c>
      <c r="I79" s="259" t="s">
        <v>483</v>
      </c>
      <c r="J79" s="259" t="s">
        <v>483</v>
      </c>
      <c r="K79" s="261"/>
      <c r="L79" s="35"/>
      <c r="M79" s="35"/>
      <c r="N79" s="35"/>
      <c r="O79" s="35"/>
      <c r="P79" s="204"/>
      <c r="Q79" s="35"/>
      <c r="R79" s="65"/>
      <c r="S79" s="108"/>
      <c r="T79" s="108"/>
      <c r="U79" s="108"/>
      <c r="V79" s="108"/>
      <c r="W79" s="153"/>
      <c r="X79" s="153"/>
      <c r="Y79" s="153"/>
      <c r="Z79" s="153"/>
      <c r="AA79" s="153"/>
      <c r="AB79" s="153"/>
      <c r="AC79" s="123"/>
      <c r="AD79" s="1"/>
      <c r="AE79" s="1"/>
    </row>
    <row r="80" spans="2:31" ht="12.75" customHeight="1">
      <c r="B80" s="20" t="s">
        <v>149</v>
      </c>
      <c r="C80" s="154" t="s">
        <v>343</v>
      </c>
      <c r="D80" s="395" t="s">
        <v>59</v>
      </c>
      <c r="E80" s="390"/>
      <c r="F80" s="390"/>
      <c r="G80" s="391"/>
      <c r="H80" s="57">
        <v>7</v>
      </c>
      <c r="I80" s="58">
        <v>21</v>
      </c>
      <c r="J80" s="59">
        <v>15</v>
      </c>
      <c r="K80" s="35"/>
      <c r="L80" s="35"/>
      <c r="M80" s="35"/>
      <c r="N80" s="35"/>
      <c r="O80" s="35"/>
      <c r="P80" s="204"/>
      <c r="Q80" s="35"/>
      <c r="R80" s="65"/>
      <c r="S80" s="162" t="s">
        <v>93</v>
      </c>
      <c r="T80" s="32"/>
      <c r="U80" s="1"/>
      <c r="V80" s="1"/>
      <c r="W80" s="1"/>
      <c r="X80" s="4"/>
      <c r="Y80" s="4"/>
      <c r="Z80" s="4"/>
      <c r="AA80" s="4"/>
      <c r="AB80" s="4"/>
      <c r="AC80" s="123"/>
      <c r="AD80" s="1"/>
      <c r="AE80" s="1"/>
    </row>
    <row r="81" spans="2:31" ht="12.75" customHeight="1">
      <c r="B81" s="25" t="s">
        <v>412</v>
      </c>
      <c r="C81" s="155" t="s">
        <v>343</v>
      </c>
      <c r="D81" s="396"/>
      <c r="E81" s="393"/>
      <c r="F81" s="393"/>
      <c r="G81" s="394"/>
      <c r="H81" s="35"/>
      <c r="I81" s="35"/>
      <c r="J81" s="35"/>
      <c r="K81" s="35"/>
      <c r="L81" s="35"/>
      <c r="M81" s="35"/>
      <c r="N81" s="35"/>
      <c r="O81" s="35"/>
      <c r="P81" s="215"/>
      <c r="Q81" s="36">
        <v>21</v>
      </c>
      <c r="R81" s="36">
        <v>21</v>
      </c>
      <c r="S81" s="416" t="s">
        <v>448</v>
      </c>
      <c r="T81" s="417"/>
      <c r="U81" s="417"/>
      <c r="V81" s="417"/>
      <c r="W81" s="417"/>
      <c r="X81" s="430" t="s">
        <v>458</v>
      </c>
      <c r="Y81" s="430"/>
      <c r="Z81" s="430"/>
      <c r="AA81" s="430"/>
      <c r="AB81" s="431"/>
      <c r="AC81" s="123"/>
      <c r="AD81" s="1"/>
      <c r="AE81" s="1"/>
    </row>
    <row r="82" spans="2:31" ht="3.75" customHeight="1" thickBot="1">
      <c r="B82" s="32"/>
      <c r="C82" s="33"/>
      <c r="D82" s="34"/>
      <c r="E82" s="34"/>
      <c r="F82" s="34"/>
      <c r="G82" s="34"/>
      <c r="H82" s="35"/>
      <c r="I82" s="35"/>
      <c r="J82" s="35"/>
      <c r="K82" s="35"/>
      <c r="L82" s="35"/>
      <c r="M82" s="35"/>
      <c r="N82" s="35"/>
      <c r="O82" s="35"/>
      <c r="P82" s="205"/>
      <c r="Q82" s="197" t="s">
        <v>482</v>
      </c>
      <c r="R82" s="197" t="s">
        <v>482</v>
      </c>
      <c r="S82" s="418"/>
      <c r="T82" s="419"/>
      <c r="U82" s="419"/>
      <c r="V82" s="419"/>
      <c r="W82" s="419"/>
      <c r="X82" s="432"/>
      <c r="Y82" s="432"/>
      <c r="Z82" s="432"/>
      <c r="AA82" s="432"/>
      <c r="AB82" s="433"/>
      <c r="AC82" s="123"/>
      <c r="AD82" s="1"/>
      <c r="AE82" s="1"/>
    </row>
    <row r="83" spans="2:31" ht="12.75" customHeight="1" thickTop="1">
      <c r="B83" s="20" t="s">
        <v>142</v>
      </c>
      <c r="C83" s="154" t="s">
        <v>143</v>
      </c>
      <c r="D83" s="395" t="s">
        <v>80</v>
      </c>
      <c r="E83" s="390"/>
      <c r="F83" s="390"/>
      <c r="G83" s="391"/>
      <c r="H83" s="35"/>
      <c r="I83" s="35"/>
      <c r="J83" s="35"/>
      <c r="K83" s="35"/>
      <c r="L83" s="35"/>
      <c r="M83" s="35"/>
      <c r="N83" s="35"/>
      <c r="O83" s="47"/>
      <c r="P83" s="214"/>
      <c r="Q83" s="36">
        <v>12</v>
      </c>
      <c r="R83" s="112">
        <v>19</v>
      </c>
      <c r="S83" s="274" t="s">
        <v>449</v>
      </c>
      <c r="T83" s="275"/>
      <c r="U83" s="275"/>
      <c r="V83" s="275"/>
      <c r="W83" s="275"/>
      <c r="X83" s="384" t="s">
        <v>458</v>
      </c>
      <c r="Y83" s="385"/>
      <c r="Z83" s="385"/>
      <c r="AA83" s="385"/>
      <c r="AB83" s="386"/>
      <c r="AC83" s="153"/>
      <c r="AD83" s="1"/>
      <c r="AE83" s="1"/>
    </row>
    <row r="84" spans="2:31" ht="12.75" customHeight="1">
      <c r="B84" s="25" t="s">
        <v>87</v>
      </c>
      <c r="C84" s="155" t="s">
        <v>143</v>
      </c>
      <c r="D84" s="396"/>
      <c r="E84" s="393"/>
      <c r="F84" s="393"/>
      <c r="G84" s="394"/>
      <c r="H84" s="63"/>
      <c r="I84" s="63">
        <v>18</v>
      </c>
      <c r="J84" s="64">
        <v>14</v>
      </c>
      <c r="K84" s="35"/>
      <c r="L84" s="35"/>
      <c r="M84" s="35"/>
      <c r="N84" s="35"/>
      <c r="O84" s="47"/>
      <c r="P84" s="35"/>
      <c r="Q84" s="35"/>
      <c r="R84" s="35"/>
      <c r="S84" s="278" t="s">
        <v>98</v>
      </c>
      <c r="T84" s="278"/>
      <c r="U84" s="278"/>
      <c r="V84" s="278"/>
      <c r="W84" s="278"/>
      <c r="X84" s="278"/>
      <c r="Y84" s="278"/>
      <c r="Z84" s="278"/>
      <c r="AA84" s="278"/>
      <c r="AB84" s="278"/>
      <c r="AC84" s="11"/>
      <c r="AD84" s="1"/>
      <c r="AE84" s="1"/>
    </row>
    <row r="85" spans="2:31" ht="3.75" customHeight="1">
      <c r="B85" s="32"/>
      <c r="C85" s="33"/>
      <c r="D85" s="34"/>
      <c r="E85" s="34"/>
      <c r="F85" s="34"/>
      <c r="G85" s="34"/>
      <c r="H85" s="35"/>
      <c r="I85" s="259" t="s">
        <v>483</v>
      </c>
      <c r="J85" s="259" t="s">
        <v>483</v>
      </c>
      <c r="K85" s="106"/>
      <c r="L85" s="35"/>
      <c r="M85" s="35"/>
      <c r="N85" s="35"/>
      <c r="O85" s="47"/>
      <c r="P85" s="35"/>
      <c r="Q85" s="35"/>
      <c r="R85" s="35"/>
      <c r="S85" s="279"/>
      <c r="T85" s="279"/>
      <c r="U85" s="279"/>
      <c r="V85" s="279"/>
      <c r="W85" s="279"/>
      <c r="X85" s="279"/>
      <c r="Y85" s="279"/>
      <c r="Z85" s="279"/>
      <c r="AA85" s="279"/>
      <c r="AB85" s="279"/>
      <c r="AC85" s="11"/>
      <c r="AD85" s="1"/>
      <c r="AE85" s="1"/>
    </row>
    <row r="86" spans="2:31" ht="12.75" customHeight="1" thickBot="1">
      <c r="B86" s="20" t="s">
        <v>74</v>
      </c>
      <c r="C86" s="154" t="s">
        <v>510</v>
      </c>
      <c r="D86" s="395" t="s">
        <v>337</v>
      </c>
      <c r="E86" s="390"/>
      <c r="F86" s="390"/>
      <c r="G86" s="391"/>
      <c r="H86" s="202"/>
      <c r="I86" s="195">
        <v>21</v>
      </c>
      <c r="J86" s="196">
        <v>21</v>
      </c>
      <c r="K86" s="26"/>
      <c r="L86" s="26"/>
      <c r="M86" s="27"/>
      <c r="N86" s="35"/>
      <c r="O86" s="47"/>
      <c r="P86" s="35"/>
      <c r="Q86" s="35"/>
      <c r="R86" s="35"/>
      <c r="S86" s="280" t="s">
        <v>450</v>
      </c>
      <c r="T86" s="281"/>
      <c r="U86" s="281"/>
      <c r="V86" s="281"/>
      <c r="W86" s="281"/>
      <c r="X86" s="381" t="s">
        <v>459</v>
      </c>
      <c r="Y86" s="382"/>
      <c r="Z86" s="382"/>
      <c r="AA86" s="382"/>
      <c r="AB86" s="383"/>
      <c r="AC86" s="11"/>
      <c r="AD86" s="1"/>
      <c r="AE86" s="1"/>
    </row>
    <row r="87" spans="2:31" ht="12.75" customHeight="1" thickBot="1" thickTop="1">
      <c r="B87" s="25" t="s">
        <v>50</v>
      </c>
      <c r="C87" s="155" t="s">
        <v>165</v>
      </c>
      <c r="D87" s="396"/>
      <c r="E87" s="393"/>
      <c r="F87" s="393"/>
      <c r="G87" s="394"/>
      <c r="H87" s="35"/>
      <c r="I87" s="35"/>
      <c r="J87" s="35"/>
      <c r="K87" s="36">
        <v>21</v>
      </c>
      <c r="L87" s="36">
        <v>18</v>
      </c>
      <c r="M87" s="37">
        <v>16</v>
      </c>
      <c r="N87" s="35"/>
      <c r="O87" s="47"/>
      <c r="P87" s="35"/>
      <c r="Q87" s="35"/>
      <c r="R87" s="35"/>
      <c r="S87" s="274" t="s">
        <v>451</v>
      </c>
      <c r="T87" s="275"/>
      <c r="U87" s="275"/>
      <c r="V87" s="275"/>
      <c r="W87" s="275"/>
      <c r="X87" s="384" t="s">
        <v>459</v>
      </c>
      <c r="Y87" s="385"/>
      <c r="Z87" s="385"/>
      <c r="AA87" s="385"/>
      <c r="AB87" s="386"/>
      <c r="AC87" s="65"/>
      <c r="AD87" s="1"/>
      <c r="AE87" s="1"/>
    </row>
    <row r="88" spans="2:31" ht="3.75" customHeight="1" thickTop="1">
      <c r="B88" s="32"/>
      <c r="C88" s="33"/>
      <c r="D88" s="34"/>
      <c r="E88" s="34"/>
      <c r="F88" s="34"/>
      <c r="G88" s="34"/>
      <c r="H88" s="35"/>
      <c r="I88" s="35"/>
      <c r="J88" s="35"/>
      <c r="K88" s="259" t="s">
        <v>483</v>
      </c>
      <c r="L88" s="259" t="s">
        <v>483</v>
      </c>
      <c r="M88" s="259" t="s">
        <v>483</v>
      </c>
      <c r="N88" s="198"/>
      <c r="O88" s="193"/>
      <c r="P88" s="35"/>
      <c r="Q88" s="35"/>
      <c r="R88" s="65"/>
      <c r="S88" s="108"/>
      <c r="T88" s="11"/>
      <c r="U88" s="11"/>
      <c r="V88" s="11"/>
      <c r="W88" s="11"/>
      <c r="X88" s="11"/>
      <c r="Y88" s="151"/>
      <c r="Z88" s="11"/>
      <c r="AA88" s="11"/>
      <c r="AB88" s="11"/>
      <c r="AC88" s="11"/>
      <c r="AD88" s="1"/>
      <c r="AE88" s="1"/>
    </row>
    <row r="89" spans="2:31" ht="12.75" customHeight="1" thickBot="1">
      <c r="B89" s="20" t="s">
        <v>13</v>
      </c>
      <c r="C89" s="154" t="s">
        <v>151</v>
      </c>
      <c r="D89" s="395" t="s">
        <v>81</v>
      </c>
      <c r="E89" s="390"/>
      <c r="F89" s="390"/>
      <c r="G89" s="391"/>
      <c r="H89" s="194"/>
      <c r="I89" s="197"/>
      <c r="J89" s="197"/>
      <c r="K89" s="195">
        <v>16</v>
      </c>
      <c r="L89" s="195">
        <v>21</v>
      </c>
      <c r="M89" s="195">
        <v>21</v>
      </c>
      <c r="N89" s="204"/>
      <c r="O89" s="35"/>
      <c r="P89" s="35"/>
      <c r="Q89" s="35"/>
      <c r="R89" s="65"/>
      <c r="S89" s="108"/>
      <c r="T89" s="11"/>
      <c r="U89" s="11"/>
      <c r="V89" s="11"/>
      <c r="W89" s="11"/>
      <c r="X89" s="11"/>
      <c r="Y89" s="151"/>
      <c r="Z89" s="11"/>
      <c r="AA89" s="11"/>
      <c r="AB89" s="11"/>
      <c r="AC89" s="11"/>
      <c r="AD89" s="1"/>
      <c r="AE89" s="1"/>
    </row>
    <row r="90" spans="2:31" ht="12.75" customHeight="1" thickTop="1">
      <c r="B90" s="25" t="s">
        <v>152</v>
      </c>
      <c r="C90" s="155" t="s">
        <v>14</v>
      </c>
      <c r="D90" s="396"/>
      <c r="E90" s="393"/>
      <c r="F90" s="393"/>
      <c r="G90" s="394"/>
      <c r="H90" s="76"/>
      <c r="I90" s="15"/>
      <c r="J90" s="15"/>
      <c r="K90" s="35"/>
      <c r="L90" s="35"/>
      <c r="M90" s="15"/>
      <c r="N90" s="15"/>
      <c r="O90" s="15"/>
      <c r="P90" s="15"/>
      <c r="Q90" s="15"/>
      <c r="R90" s="123"/>
      <c r="S90" s="123"/>
      <c r="T90" s="123"/>
      <c r="U90" s="123"/>
      <c r="V90" s="123"/>
      <c r="W90" s="123"/>
      <c r="X90" s="123"/>
      <c r="Y90" s="123"/>
      <c r="Z90" s="123"/>
      <c r="AA90" s="123"/>
      <c r="AB90" s="123"/>
      <c r="AC90" s="123"/>
      <c r="AD90" s="1"/>
      <c r="AE90" s="1"/>
    </row>
    <row r="91" spans="2:29" s="1" customFormat="1" ht="7.5" customHeight="1" thickBot="1">
      <c r="B91" s="123"/>
      <c r="C91" s="157"/>
      <c r="D91" s="158"/>
      <c r="E91" s="158"/>
      <c r="F91" s="158"/>
      <c r="G91" s="158"/>
      <c r="H91" s="11"/>
      <c r="I91" s="11"/>
      <c r="J91" s="11"/>
      <c r="K91" s="11"/>
      <c r="L91" s="11"/>
      <c r="M91" s="65"/>
      <c r="N91" s="123"/>
      <c r="O91" s="123"/>
      <c r="P91" s="123"/>
      <c r="Q91" s="123"/>
      <c r="R91" s="123"/>
      <c r="S91" s="123"/>
      <c r="T91" s="123"/>
      <c r="U91" s="123"/>
      <c r="V91" s="123"/>
      <c r="W91" s="123"/>
      <c r="X91" s="123"/>
      <c r="Y91" s="123"/>
      <c r="Z91" s="123"/>
      <c r="AA91" s="123"/>
      <c r="AB91" s="123"/>
      <c r="AC91" s="123"/>
    </row>
    <row r="92" spans="2:36" ht="11.25" customHeight="1">
      <c r="B92" s="377" t="s">
        <v>82</v>
      </c>
      <c r="C92" s="378"/>
      <c r="D92" s="361" t="str">
        <f>B94</f>
        <v>曽我部恭平</v>
      </c>
      <c r="E92" s="313"/>
      <c r="F92" s="313"/>
      <c r="G92" s="314"/>
      <c r="H92" s="312" t="str">
        <f>B97</f>
        <v>福永和好</v>
      </c>
      <c r="I92" s="313"/>
      <c r="J92" s="313"/>
      <c r="K92" s="314"/>
      <c r="L92" s="312" t="str">
        <f>B100</f>
        <v>香川友彦</v>
      </c>
      <c r="M92" s="313"/>
      <c r="N92" s="313"/>
      <c r="O92" s="314"/>
      <c r="P92" s="312" t="str">
        <f>B103</f>
        <v>徳本拓</v>
      </c>
      <c r="Q92" s="313"/>
      <c r="R92" s="313"/>
      <c r="S92" s="314"/>
      <c r="T92" s="312" t="str">
        <f>B106</f>
        <v>古川裕喜</v>
      </c>
      <c r="U92" s="313"/>
      <c r="V92" s="313"/>
      <c r="W92" s="314"/>
      <c r="X92" s="315" t="s">
        <v>110</v>
      </c>
      <c r="Y92" s="316"/>
      <c r="Z92" s="316"/>
      <c r="AA92" s="317"/>
      <c r="AB92" s="4"/>
      <c r="AC92" s="318" t="s">
        <v>61</v>
      </c>
      <c r="AD92" s="319"/>
      <c r="AE92" s="320" t="s">
        <v>62</v>
      </c>
      <c r="AF92" s="321"/>
      <c r="AG92" s="322"/>
      <c r="AH92" s="265" t="s">
        <v>63</v>
      </c>
      <c r="AI92" s="266"/>
      <c r="AJ92" s="267"/>
    </row>
    <row r="93" spans="2:36" ht="11.25" customHeight="1" thickBot="1">
      <c r="B93" s="379"/>
      <c r="C93" s="380"/>
      <c r="D93" s="376" t="str">
        <f>B95</f>
        <v>川添遥</v>
      </c>
      <c r="E93" s="277"/>
      <c r="F93" s="277"/>
      <c r="G93" s="269"/>
      <c r="H93" s="276" t="str">
        <f>B98</f>
        <v>芝藤</v>
      </c>
      <c r="I93" s="277"/>
      <c r="J93" s="277"/>
      <c r="K93" s="269"/>
      <c r="L93" s="276" t="str">
        <f>B101</f>
        <v>伊達みはる</v>
      </c>
      <c r="M93" s="277"/>
      <c r="N93" s="277"/>
      <c r="O93" s="269"/>
      <c r="P93" s="276" t="str">
        <f>B104</f>
        <v>芝藤</v>
      </c>
      <c r="Q93" s="277"/>
      <c r="R93" s="277"/>
      <c r="S93" s="269"/>
      <c r="T93" s="276" t="str">
        <f>B107</f>
        <v>田邊文子</v>
      </c>
      <c r="U93" s="277"/>
      <c r="V93" s="277"/>
      <c r="W93" s="269"/>
      <c r="X93" s="268" t="s">
        <v>111</v>
      </c>
      <c r="Y93" s="306"/>
      <c r="Z93" s="306"/>
      <c r="AA93" s="307"/>
      <c r="AB93" s="4"/>
      <c r="AC93" s="86" t="s">
        <v>64</v>
      </c>
      <c r="AD93" s="87" t="s">
        <v>65</v>
      </c>
      <c r="AE93" s="86" t="s">
        <v>66</v>
      </c>
      <c r="AF93" s="87" t="s">
        <v>67</v>
      </c>
      <c r="AG93" s="88" t="s">
        <v>68</v>
      </c>
      <c r="AH93" s="87" t="s">
        <v>69</v>
      </c>
      <c r="AI93" s="87" t="s">
        <v>67</v>
      </c>
      <c r="AJ93" s="88" t="s">
        <v>68</v>
      </c>
    </row>
    <row r="94" spans="2:36" ht="11.25" customHeight="1">
      <c r="B94" s="124" t="s">
        <v>142</v>
      </c>
      <c r="C94" s="80" t="s">
        <v>143</v>
      </c>
      <c r="D94" s="341"/>
      <c r="E94" s="342"/>
      <c r="F94" s="342"/>
      <c r="G94" s="343"/>
      <c r="H94" s="139">
        <v>15</v>
      </c>
      <c r="I94" s="12" t="str">
        <f>IF(H94="","","-")</f>
        <v>-</v>
      </c>
      <c r="J94" s="140">
        <v>21</v>
      </c>
      <c r="K94" s="346" t="str">
        <f>IF(H94&lt;&gt;"",IF(H94&gt;J94,IF(H95&gt;J95,"○",IF(H96&gt;J96,"○","×")),IF(H95&gt;J95,IF(H96&gt;J96,"○","×"),"×")),"")</f>
        <v>×</v>
      </c>
      <c r="L94" s="139">
        <v>21</v>
      </c>
      <c r="M94" s="13" t="str">
        <f aca="true" t="shared" si="12" ref="M94:M99">IF(L94="","","-")</f>
        <v>-</v>
      </c>
      <c r="N94" s="141">
        <v>14</v>
      </c>
      <c r="O94" s="346" t="str">
        <f>IF(L94&lt;&gt;"",IF(L94&gt;N94,IF(L95&gt;N95,"○",IF(L96&gt;N96,"○","×")),IF(L95&gt;N95,IF(L96&gt;N96,"○","×"),"×")),"")</f>
        <v>○</v>
      </c>
      <c r="P94" s="139">
        <v>21</v>
      </c>
      <c r="Q94" s="13" t="str">
        <f aca="true" t="shared" si="13" ref="Q94:Q102">IF(P94="","","-")</f>
        <v>-</v>
      </c>
      <c r="R94" s="141">
        <v>12</v>
      </c>
      <c r="S94" s="346" t="str">
        <f>IF(P94&lt;&gt;"",IF(P94&gt;R94,IF(P95&gt;R95,"○",IF(P96&gt;R96,"○","×")),IF(P95&gt;R95,IF(P96&gt;R96,"○","×"),"×")),"")</f>
        <v>○</v>
      </c>
      <c r="T94" s="139">
        <v>21</v>
      </c>
      <c r="U94" s="13" t="str">
        <f aca="true" t="shared" si="14" ref="U94:U105">IF(T94="","","-")</f>
        <v>-</v>
      </c>
      <c r="V94" s="141">
        <v>8</v>
      </c>
      <c r="W94" s="308" t="str">
        <f>IF(T94&lt;&gt;"",IF(T94&gt;V94,IF(T95&gt;V95,"○",IF(T96&gt;V96,"○","×")),IF(T95&gt;V95,IF(T96&gt;V96,"○","×"),"×")),"")</f>
        <v>○</v>
      </c>
      <c r="X94" s="309" t="s">
        <v>417</v>
      </c>
      <c r="Y94" s="310"/>
      <c r="Z94" s="310"/>
      <c r="AA94" s="311"/>
      <c r="AB94" s="4"/>
      <c r="AC94" s="90"/>
      <c r="AD94" s="91"/>
      <c r="AE94" s="125"/>
      <c r="AF94" s="126"/>
      <c r="AG94" s="92"/>
      <c r="AH94" s="91"/>
      <c r="AI94" s="91"/>
      <c r="AJ94" s="92"/>
    </row>
    <row r="95" spans="2:36" ht="11.25" customHeight="1">
      <c r="B95" s="124" t="s">
        <v>87</v>
      </c>
      <c r="C95" s="80" t="s">
        <v>143</v>
      </c>
      <c r="D95" s="344"/>
      <c r="E95" s="305"/>
      <c r="F95" s="305"/>
      <c r="G95" s="288"/>
      <c r="H95" s="139">
        <v>21</v>
      </c>
      <c r="I95" s="12" t="str">
        <f>IF(H95="","","-")</f>
        <v>-</v>
      </c>
      <c r="J95" s="143">
        <v>11</v>
      </c>
      <c r="K95" s="270"/>
      <c r="L95" s="139">
        <v>18</v>
      </c>
      <c r="M95" s="12" t="str">
        <f t="shared" si="12"/>
        <v>-</v>
      </c>
      <c r="N95" s="140">
        <v>21</v>
      </c>
      <c r="O95" s="270"/>
      <c r="P95" s="139">
        <v>16</v>
      </c>
      <c r="Q95" s="12" t="str">
        <f t="shared" si="13"/>
        <v>-</v>
      </c>
      <c r="R95" s="140">
        <v>21</v>
      </c>
      <c r="S95" s="270"/>
      <c r="T95" s="139">
        <v>21</v>
      </c>
      <c r="U95" s="12" t="str">
        <f t="shared" si="14"/>
        <v>-</v>
      </c>
      <c r="V95" s="140">
        <v>6</v>
      </c>
      <c r="W95" s="296"/>
      <c r="X95" s="292"/>
      <c r="Y95" s="293"/>
      <c r="Z95" s="293"/>
      <c r="AA95" s="294"/>
      <c r="AB95" s="4"/>
      <c r="AC95" s="90">
        <f>COUNTIF(D94:W96,"○")</f>
        <v>3</v>
      </c>
      <c r="AD95" s="91">
        <f>COUNTIF(D94:W96,"×")</f>
        <v>1</v>
      </c>
      <c r="AE95" s="125">
        <f>(IF((D94&gt;F94),1,0))+(IF((D95&gt;F95),1,0))+(IF((D96&gt;F96),1,0))+(IF((H94&gt;J94),1,0))+(IF((H95&gt;J95),1,0))+(IF((H96&gt;J96),1,0))+(IF((L94&gt;N94),1,0))+(IF((L95&gt;N95),1,0))+(IF((L96&gt;N96),1,0))+(IF((P94&gt;R94),1,0))+(IF((P95&gt;R95),1,0))+(IF((P96&gt;R96),1,0))+(IF((T94&gt;V94),1,0))+(IF((T95&gt;V95),1,0))+(IF((T96&gt;V96),1,0))</f>
        <v>7</v>
      </c>
      <c r="AF95" s="126">
        <f>(IF((D94&lt;F94),1,0))+(IF((D95&lt;F95),1,0))+(IF((D96&lt;F96),1,0))+(IF((H94&lt;J94),1,0))+(IF((H95&lt;J95),1,0))+(IF((H96&lt;J96),1,0))+(IF((L94&lt;N94),1,0))+(IF((L95&lt;N95),1,0))+(IF((L96&lt;N96),1,0))+(IF((P94&lt;R94),1,0))+(IF((P95&lt;R95),1,0))+(IF((P96&lt;R96),1,0))+(IF((T94&lt;V94),1,0))+(IF((T95&lt;V95),1,0))+(IF((T96&lt;V96),1,0))</f>
        <v>4</v>
      </c>
      <c r="AG95" s="127">
        <f>AE95-AF95</f>
        <v>3</v>
      </c>
      <c r="AH95" s="91">
        <f>SUM(D94:D96,H94:H96,L94:L96,P94:P96,T94:T96)</f>
        <v>216</v>
      </c>
      <c r="AI95" s="91">
        <f>SUM(F94:F96,J94:J96,N94:N96,R94:R96,V94:V96)</f>
        <v>169</v>
      </c>
      <c r="AJ95" s="92">
        <f>AH95-AI95</f>
        <v>47</v>
      </c>
    </row>
    <row r="96" spans="2:36" ht="11.25" customHeight="1">
      <c r="B96" s="85"/>
      <c r="C96" s="81" t="s">
        <v>86</v>
      </c>
      <c r="D96" s="345"/>
      <c r="E96" s="262"/>
      <c r="F96" s="262"/>
      <c r="G96" s="263"/>
      <c r="H96" s="144">
        <v>20</v>
      </c>
      <c r="I96" s="12" t="str">
        <f>IF(H96="","","-")</f>
        <v>-</v>
      </c>
      <c r="J96" s="145">
        <v>21</v>
      </c>
      <c r="K96" s="271"/>
      <c r="L96" s="144">
        <v>21</v>
      </c>
      <c r="M96" s="28" t="str">
        <f t="shared" si="12"/>
        <v>-</v>
      </c>
      <c r="N96" s="145">
        <v>20</v>
      </c>
      <c r="O96" s="270"/>
      <c r="P96" s="139">
        <v>21</v>
      </c>
      <c r="Q96" s="12" t="str">
        <f t="shared" si="13"/>
        <v>-</v>
      </c>
      <c r="R96" s="140">
        <v>14</v>
      </c>
      <c r="S96" s="270"/>
      <c r="T96" s="139"/>
      <c r="U96" s="12">
        <f t="shared" si="14"/>
      </c>
      <c r="V96" s="140"/>
      <c r="W96" s="296"/>
      <c r="X96" s="29">
        <f>AC95</f>
        <v>3</v>
      </c>
      <c r="Y96" s="30" t="s">
        <v>71</v>
      </c>
      <c r="Z96" s="30">
        <f>AD95</f>
        <v>1</v>
      </c>
      <c r="AA96" s="31" t="s">
        <v>65</v>
      </c>
      <c r="AB96" s="4"/>
      <c r="AC96" s="90"/>
      <c r="AD96" s="91"/>
      <c r="AE96" s="125"/>
      <c r="AF96" s="126"/>
      <c r="AG96" s="92"/>
      <c r="AH96" s="91"/>
      <c r="AI96" s="91"/>
      <c r="AJ96" s="92"/>
    </row>
    <row r="97" spans="2:36" ht="11.25" customHeight="1">
      <c r="B97" s="124" t="s">
        <v>149</v>
      </c>
      <c r="C97" s="128" t="s">
        <v>343</v>
      </c>
      <c r="D97" s="38">
        <f>IF(J94="","",J94)</f>
        <v>21</v>
      </c>
      <c r="E97" s="12" t="str">
        <f aca="true" t="shared" si="15" ref="E97:E108">IF(D97="","","-")</f>
        <v>-</v>
      </c>
      <c r="F97" s="39">
        <f>IF(H94="","",H94)</f>
        <v>15</v>
      </c>
      <c r="G97" s="298" t="str">
        <f>IF(K94="","",IF(K94="○","×",IF(K94="×","○")))</f>
        <v>○</v>
      </c>
      <c r="H97" s="301"/>
      <c r="I97" s="302"/>
      <c r="J97" s="302"/>
      <c r="K97" s="303"/>
      <c r="L97" s="139">
        <v>21</v>
      </c>
      <c r="M97" s="12" t="str">
        <f t="shared" si="12"/>
        <v>-</v>
      </c>
      <c r="N97" s="140">
        <v>13</v>
      </c>
      <c r="O97" s="375" t="str">
        <f>IF(L97&lt;&gt;"",IF(L97&gt;N97,IF(L98&gt;N98,"○",IF(L99&gt;N99,"○","×")),IF(L98&gt;N98,IF(L99&gt;N99,"○","×"),"×")),"")</f>
        <v>○</v>
      </c>
      <c r="P97" s="146">
        <v>21</v>
      </c>
      <c r="Q97" s="55" t="str">
        <f t="shared" si="13"/>
        <v>-</v>
      </c>
      <c r="R97" s="147">
        <v>15</v>
      </c>
      <c r="S97" s="375" t="str">
        <f>IF(P97&lt;&gt;"",IF(P97&gt;R97,IF(P98&gt;R98,"○",IF(P99&gt;R99,"○","×")),IF(P98&gt;R98,IF(P99&gt;R99,"○","×"),"×")),"")</f>
        <v>○</v>
      </c>
      <c r="T97" s="146">
        <v>21</v>
      </c>
      <c r="U97" s="55" t="str">
        <f t="shared" si="14"/>
        <v>-</v>
      </c>
      <c r="V97" s="147">
        <v>18</v>
      </c>
      <c r="W97" s="295" t="str">
        <f>IF(T97&lt;&gt;"",IF(T97&gt;V97,IF(T98&gt;V98,"○",IF(T99&gt;V99,"○","×")),IF(T98&gt;V98,IF(T99&gt;V99,"○","×"),"×")),"")</f>
        <v>○</v>
      </c>
      <c r="X97" s="289" t="s">
        <v>415</v>
      </c>
      <c r="Y97" s="290"/>
      <c r="Z97" s="290"/>
      <c r="AA97" s="291"/>
      <c r="AB97" s="4"/>
      <c r="AC97" s="96"/>
      <c r="AD97" s="97"/>
      <c r="AE97" s="129"/>
      <c r="AF97" s="130"/>
      <c r="AG97" s="98"/>
      <c r="AH97" s="97"/>
      <c r="AI97" s="97"/>
      <c r="AJ97" s="98"/>
    </row>
    <row r="98" spans="2:36" ht="11.25" customHeight="1">
      <c r="B98" s="124" t="s">
        <v>412</v>
      </c>
      <c r="C98" s="80" t="s">
        <v>343</v>
      </c>
      <c r="D98" s="38">
        <f>IF(J95="","",J95)</f>
        <v>11</v>
      </c>
      <c r="E98" s="12" t="str">
        <f t="shared" si="15"/>
        <v>-</v>
      </c>
      <c r="F98" s="39">
        <f>IF(H95="","",H95)</f>
        <v>21</v>
      </c>
      <c r="G98" s="299" t="str">
        <f>IF(I95="","",I95)</f>
        <v>-</v>
      </c>
      <c r="H98" s="304"/>
      <c r="I98" s="305"/>
      <c r="J98" s="305"/>
      <c r="K98" s="288"/>
      <c r="L98" s="139">
        <v>21</v>
      </c>
      <c r="M98" s="12" t="str">
        <f t="shared" si="12"/>
        <v>-</v>
      </c>
      <c r="N98" s="140">
        <v>16</v>
      </c>
      <c r="O98" s="270"/>
      <c r="P98" s="139">
        <v>19</v>
      </c>
      <c r="Q98" s="12" t="str">
        <f t="shared" si="13"/>
        <v>-</v>
      </c>
      <c r="R98" s="140">
        <v>21</v>
      </c>
      <c r="S98" s="270"/>
      <c r="T98" s="139">
        <v>21</v>
      </c>
      <c r="U98" s="12" t="str">
        <f t="shared" si="14"/>
        <v>-</v>
      </c>
      <c r="V98" s="140">
        <v>9</v>
      </c>
      <c r="W98" s="296"/>
      <c r="X98" s="292"/>
      <c r="Y98" s="293"/>
      <c r="Z98" s="293"/>
      <c r="AA98" s="294"/>
      <c r="AB98" s="4"/>
      <c r="AC98" s="90">
        <f>COUNTIF(D97:W99,"○")</f>
        <v>4</v>
      </c>
      <c r="AD98" s="91">
        <f>COUNTIF(D97:W99,"×")</f>
        <v>0</v>
      </c>
      <c r="AE98" s="125">
        <f>(IF((D97&gt;F97),1,0))+(IF((D98&gt;F98),1,0))+(IF((D99&gt;F99),1,0))+(IF((H97&gt;J97),1,0))+(IF((H98&gt;J98),1,0))+(IF((H99&gt;J99),1,0))+(IF((L97&gt;N97),1,0))+(IF((L98&gt;N98),1,0))+(IF((L99&gt;N99),1,0))+(IF((P97&gt;R97),1,0))+(IF((P98&gt;R98),1,0))+(IF((P99&gt;R99),1,0))+(IF((T97&gt;V97),1,0))+(IF((T98&gt;V98),1,0))+(IF((T99&gt;V99),1,0))</f>
        <v>8</v>
      </c>
      <c r="AF98" s="126">
        <f>(IF((D97&lt;F97),1,0))+(IF((D98&lt;F98),1,0))+(IF((D99&lt;F99),1,0))+(IF((H97&lt;J97),1,0))+(IF((H98&lt;J98),1,0))+(IF((H99&lt;J99),1,0))+(IF((L97&lt;N97),1,0))+(IF((L98&lt;N98),1,0))+(IF((L99&lt;N99),1,0))+(IF((P97&lt;R97),1,0))+(IF((P98&lt;R98),1,0))+(IF((P99&lt;R99),1,0))+(IF((T97&lt;V97),1,0))+(IF((T98&lt;V98),1,0))+(IF((T99&lt;V99),1,0))</f>
        <v>2</v>
      </c>
      <c r="AG98" s="127">
        <f>AE98-AF98</f>
        <v>6</v>
      </c>
      <c r="AH98" s="91">
        <f>SUM(D97:D99,H97:H99,L97:L99,P97:P99,T97:T99)</f>
        <v>198</v>
      </c>
      <c r="AI98" s="91">
        <f>SUM(F97:F99,J97:J99,N97:N99,R97:R99,V97:V99)</f>
        <v>158</v>
      </c>
      <c r="AJ98" s="92">
        <f>AH98-AI98</f>
        <v>40</v>
      </c>
    </row>
    <row r="99" spans="2:36" ht="11.25" customHeight="1">
      <c r="B99" s="85"/>
      <c r="C99" s="131" t="s">
        <v>106</v>
      </c>
      <c r="D99" s="48">
        <f>IF(J96="","",J96)</f>
        <v>21</v>
      </c>
      <c r="E99" s="12" t="str">
        <f t="shared" si="15"/>
        <v>-</v>
      </c>
      <c r="F99" s="49">
        <f>IF(H96="","",H96)</f>
        <v>20</v>
      </c>
      <c r="G99" s="323" t="str">
        <f>IF(I96="","",I96)</f>
        <v>-</v>
      </c>
      <c r="H99" s="272"/>
      <c r="I99" s="262"/>
      <c r="J99" s="262"/>
      <c r="K99" s="263"/>
      <c r="L99" s="144"/>
      <c r="M99" s="12">
        <f t="shared" si="12"/>
      </c>
      <c r="N99" s="145"/>
      <c r="O99" s="271"/>
      <c r="P99" s="144">
        <v>21</v>
      </c>
      <c r="Q99" s="28" t="str">
        <f t="shared" si="13"/>
        <v>-</v>
      </c>
      <c r="R99" s="145">
        <v>10</v>
      </c>
      <c r="S99" s="271"/>
      <c r="T99" s="144"/>
      <c r="U99" s="28">
        <f t="shared" si="14"/>
      </c>
      <c r="V99" s="145"/>
      <c r="W99" s="296"/>
      <c r="X99" s="29">
        <f>AC98</f>
        <v>4</v>
      </c>
      <c r="Y99" s="30" t="s">
        <v>71</v>
      </c>
      <c r="Z99" s="30">
        <f>AD98</f>
        <v>0</v>
      </c>
      <c r="AA99" s="31" t="s">
        <v>65</v>
      </c>
      <c r="AB99" s="4"/>
      <c r="AC99" s="100"/>
      <c r="AD99" s="101"/>
      <c r="AE99" s="132"/>
      <c r="AF99" s="133"/>
      <c r="AG99" s="102"/>
      <c r="AH99" s="101"/>
      <c r="AI99" s="101"/>
      <c r="AJ99" s="102"/>
    </row>
    <row r="100" spans="2:36" ht="11.25" customHeight="1">
      <c r="B100" s="79" t="s">
        <v>144</v>
      </c>
      <c r="C100" s="80" t="s">
        <v>146</v>
      </c>
      <c r="D100" s="38">
        <f>IF(N94="","",N94)</f>
        <v>14</v>
      </c>
      <c r="E100" s="55" t="str">
        <f t="shared" si="15"/>
        <v>-</v>
      </c>
      <c r="F100" s="39">
        <f>IF(L94="","",L94)</f>
        <v>21</v>
      </c>
      <c r="G100" s="298" t="str">
        <f>IF(O94="","",IF(O94="○","×",IF(O94="×","○")))</f>
        <v>×</v>
      </c>
      <c r="H100" s="56">
        <f>IF(N97="","",N97)</f>
        <v>13</v>
      </c>
      <c r="I100" s="12" t="str">
        <f aca="true" t="shared" si="16" ref="I100:I108">IF(H100="","","-")</f>
        <v>-</v>
      </c>
      <c r="J100" s="39">
        <f>IF(L97="","",L97)</f>
        <v>21</v>
      </c>
      <c r="K100" s="298" t="str">
        <f>IF(O97="","",IF(O97="○","×",IF(O97="×","○")))</f>
        <v>×</v>
      </c>
      <c r="L100" s="301"/>
      <c r="M100" s="302"/>
      <c r="N100" s="302"/>
      <c r="O100" s="303"/>
      <c r="P100" s="139">
        <v>15</v>
      </c>
      <c r="Q100" s="12" t="str">
        <f t="shared" si="13"/>
        <v>-</v>
      </c>
      <c r="R100" s="140">
        <v>21</v>
      </c>
      <c r="S100" s="270" t="str">
        <f>IF(P100&lt;&gt;"",IF(P100&gt;R100,IF(P101&gt;R101,"○",IF(P102&gt;R102,"○","×")),IF(P101&gt;R101,IF(P102&gt;R102,"○","×"),"×")),"")</f>
        <v>○</v>
      </c>
      <c r="T100" s="139">
        <v>21</v>
      </c>
      <c r="U100" s="12" t="str">
        <f t="shared" si="14"/>
        <v>-</v>
      </c>
      <c r="V100" s="140">
        <v>17</v>
      </c>
      <c r="W100" s="295" t="str">
        <f>IF(T100&lt;&gt;"",IF(T100&gt;V100,IF(T101&gt;V101,"○",IF(T102&gt;V102,"○","×")),IF(T101&gt;V101,IF(T102&gt;V102,"○","×"),"×")),"")</f>
        <v>○</v>
      </c>
      <c r="X100" s="289" t="s">
        <v>418</v>
      </c>
      <c r="Y100" s="290"/>
      <c r="Z100" s="290"/>
      <c r="AA100" s="291"/>
      <c r="AB100" s="4"/>
      <c r="AC100" s="90"/>
      <c r="AD100" s="91"/>
      <c r="AE100" s="125"/>
      <c r="AF100" s="126"/>
      <c r="AG100" s="92"/>
      <c r="AH100" s="91"/>
      <c r="AI100" s="91"/>
      <c r="AJ100" s="92"/>
    </row>
    <row r="101" spans="2:36" ht="11.25" customHeight="1">
      <c r="B101" s="79" t="s">
        <v>145</v>
      </c>
      <c r="C101" s="80" t="s">
        <v>346</v>
      </c>
      <c r="D101" s="38">
        <f>IF(N95="","",N95)</f>
        <v>21</v>
      </c>
      <c r="E101" s="12" t="str">
        <f t="shared" si="15"/>
        <v>-</v>
      </c>
      <c r="F101" s="39">
        <f>IF(L95="","",L95)</f>
        <v>18</v>
      </c>
      <c r="G101" s="299">
        <f>IF(I98="","",I98)</f>
      </c>
      <c r="H101" s="56">
        <f>IF(N98="","",N98)</f>
        <v>16</v>
      </c>
      <c r="I101" s="12" t="str">
        <f t="shared" si="16"/>
        <v>-</v>
      </c>
      <c r="J101" s="39">
        <f>IF(L98="","",L98)</f>
        <v>21</v>
      </c>
      <c r="K101" s="299" t="str">
        <f>IF(M98="","",M98)</f>
        <v>-</v>
      </c>
      <c r="L101" s="304"/>
      <c r="M101" s="305"/>
      <c r="N101" s="305"/>
      <c r="O101" s="288"/>
      <c r="P101" s="139">
        <v>21</v>
      </c>
      <c r="Q101" s="12" t="str">
        <f t="shared" si="13"/>
        <v>-</v>
      </c>
      <c r="R101" s="140">
        <v>15</v>
      </c>
      <c r="S101" s="270"/>
      <c r="T101" s="139">
        <v>20</v>
      </c>
      <c r="U101" s="12" t="str">
        <f t="shared" si="14"/>
        <v>-</v>
      </c>
      <c r="V101" s="140">
        <v>21</v>
      </c>
      <c r="W101" s="296"/>
      <c r="X101" s="292"/>
      <c r="Y101" s="293"/>
      <c r="Z101" s="293"/>
      <c r="AA101" s="294"/>
      <c r="AB101" s="4"/>
      <c r="AC101" s="90">
        <f>COUNTIF(D100:W102,"○")</f>
        <v>2</v>
      </c>
      <c r="AD101" s="91">
        <f>COUNTIF(D100:W102,"×")</f>
        <v>2</v>
      </c>
      <c r="AE101" s="125">
        <f>(IF((D100&gt;F100),1,0))+(IF((D101&gt;F101),1,0))+(IF((D102&gt;F102),1,0))+(IF((H100&gt;J100),1,0))+(IF((H101&gt;J101),1,0))+(IF((H102&gt;J102),1,0))+(IF((L100&gt;N100),1,0))+(IF((L101&gt;N101),1,0))+(IF((L102&gt;N102),1,0))+(IF((P100&gt;R100),1,0))+(IF((P101&gt;R101),1,0))+(IF((P102&gt;R102),1,0))+(IF((T100&gt;V100),1,0))+(IF((T101&gt;V101),1,0))+(IF((T102&gt;V102),1,0))</f>
        <v>5</v>
      </c>
      <c r="AF101" s="126">
        <f>(IF((D100&lt;F100),1,0))+(IF((D101&lt;F101),1,0))+(IF((D102&lt;F102),1,0))+(IF((H100&lt;J100),1,0))+(IF((H101&lt;J101),1,0))+(IF((H102&lt;J102),1,0))+(IF((L100&lt;N100),1,0))+(IF((L101&lt;N101),1,0))+(IF((L102&lt;N102),1,0))+(IF((P100&lt;R100),1,0))+(IF((P101&lt;R101),1,0))+(IF((P102&lt;R102),1,0))+(IF((T100&lt;V100),1,0))+(IF((T101&lt;V101),1,0))+(IF((T102&lt;V102),1,0))</f>
        <v>6</v>
      </c>
      <c r="AG101" s="127">
        <f>AE101-AF101</f>
        <v>-1</v>
      </c>
      <c r="AH101" s="91">
        <f>SUM(D100:D102,H100:H102,L100:L102,P100:P102,T100:T102)</f>
        <v>203</v>
      </c>
      <c r="AI101" s="91">
        <f>SUM(F100:F102,J100:J102,N100:N102,R100:R102,V100:V102)</f>
        <v>213</v>
      </c>
      <c r="AJ101" s="92">
        <f>AH101-AI101</f>
        <v>-10</v>
      </c>
    </row>
    <row r="102" spans="2:36" ht="11.25" customHeight="1">
      <c r="B102" s="85"/>
      <c r="C102" s="81" t="s">
        <v>18</v>
      </c>
      <c r="D102" s="38">
        <f>IF(N96="","",N96)</f>
        <v>20</v>
      </c>
      <c r="E102" s="12" t="str">
        <f t="shared" si="15"/>
        <v>-</v>
      </c>
      <c r="F102" s="39">
        <f>IF(L96="","",L96)</f>
        <v>21</v>
      </c>
      <c r="G102" s="299">
        <f>IF(I99="","",I99)</f>
      </c>
      <c r="H102" s="56">
        <f>IF(N99="","",N99)</f>
      </c>
      <c r="I102" s="12">
        <f t="shared" si="16"/>
      </c>
      <c r="J102" s="39">
        <f>IF(L99="","",L99)</f>
      </c>
      <c r="K102" s="299">
        <f>IF(M99="","",M99)</f>
      </c>
      <c r="L102" s="304"/>
      <c r="M102" s="305"/>
      <c r="N102" s="305"/>
      <c r="O102" s="288"/>
      <c r="P102" s="139">
        <v>21</v>
      </c>
      <c r="Q102" s="12" t="str">
        <f t="shared" si="13"/>
        <v>-</v>
      </c>
      <c r="R102" s="140">
        <v>18</v>
      </c>
      <c r="S102" s="271"/>
      <c r="T102" s="139">
        <v>21</v>
      </c>
      <c r="U102" s="12" t="str">
        <f t="shared" si="14"/>
        <v>-</v>
      </c>
      <c r="V102" s="140">
        <v>19</v>
      </c>
      <c r="W102" s="297"/>
      <c r="X102" s="29">
        <f>AC101</f>
        <v>2</v>
      </c>
      <c r="Y102" s="30" t="s">
        <v>71</v>
      </c>
      <c r="Z102" s="30">
        <f>AD101</f>
        <v>2</v>
      </c>
      <c r="AA102" s="31" t="s">
        <v>65</v>
      </c>
      <c r="AB102" s="4"/>
      <c r="AC102" s="90"/>
      <c r="AD102" s="91"/>
      <c r="AE102" s="125"/>
      <c r="AF102" s="126"/>
      <c r="AG102" s="92"/>
      <c r="AH102" s="91"/>
      <c r="AI102" s="91"/>
      <c r="AJ102" s="92"/>
    </row>
    <row r="103" spans="2:36" ht="11.25" customHeight="1">
      <c r="B103" s="82" t="s">
        <v>85</v>
      </c>
      <c r="C103" s="128" t="s">
        <v>25</v>
      </c>
      <c r="D103" s="134">
        <f>IF(R94="","",R94)</f>
        <v>12</v>
      </c>
      <c r="E103" s="55" t="str">
        <f t="shared" si="15"/>
        <v>-</v>
      </c>
      <c r="F103" s="62">
        <f>IF(P94="","",P94)</f>
        <v>21</v>
      </c>
      <c r="G103" s="286" t="str">
        <f>IF(S94="","",IF(S94="○","×",IF(S94="×","○")))</f>
        <v>×</v>
      </c>
      <c r="H103" s="61">
        <f>IF(R97="","",R97)</f>
        <v>15</v>
      </c>
      <c r="I103" s="55" t="str">
        <f t="shared" si="16"/>
        <v>-</v>
      </c>
      <c r="J103" s="62">
        <f>IF(P97="","",P97)</f>
        <v>21</v>
      </c>
      <c r="K103" s="298" t="str">
        <f>IF(S97="","",IF(S97="○","×",IF(S97="×","○")))</f>
        <v>×</v>
      </c>
      <c r="L103" s="62">
        <f>IF(R100="","",R100)</f>
        <v>21</v>
      </c>
      <c r="M103" s="55" t="str">
        <f aca="true" t="shared" si="17" ref="M103:M108">IF(L103="","","-")</f>
        <v>-</v>
      </c>
      <c r="N103" s="62">
        <f>IF(P100="","",P100)</f>
        <v>15</v>
      </c>
      <c r="O103" s="298" t="str">
        <f>IF(S100="","",IF(S100="○","×",IF(S100="×","○")))</f>
        <v>×</v>
      </c>
      <c r="P103" s="301"/>
      <c r="Q103" s="302"/>
      <c r="R103" s="302"/>
      <c r="S103" s="303"/>
      <c r="T103" s="146">
        <v>21</v>
      </c>
      <c r="U103" s="55" t="str">
        <f t="shared" si="14"/>
        <v>-</v>
      </c>
      <c r="V103" s="147">
        <v>6</v>
      </c>
      <c r="W103" s="296" t="str">
        <f>IF(T103&lt;&gt;"",IF(T103&gt;V103,IF(T104&gt;V104,"○",IF(T105&gt;V105,"○","×")),IF(T104&gt;V104,IF(T105&gt;V105,"○","×"),"×")),"")</f>
        <v>○</v>
      </c>
      <c r="X103" s="289" t="s">
        <v>416</v>
      </c>
      <c r="Y103" s="290"/>
      <c r="Z103" s="290"/>
      <c r="AA103" s="291"/>
      <c r="AB103" s="4"/>
      <c r="AC103" s="96"/>
      <c r="AD103" s="97"/>
      <c r="AE103" s="129"/>
      <c r="AF103" s="130"/>
      <c r="AG103" s="98"/>
      <c r="AH103" s="97"/>
      <c r="AI103" s="97"/>
      <c r="AJ103" s="98"/>
    </row>
    <row r="104" spans="2:36" ht="11.25" customHeight="1">
      <c r="B104" s="79" t="s">
        <v>412</v>
      </c>
      <c r="C104" s="80" t="s">
        <v>25</v>
      </c>
      <c r="D104" s="38">
        <f>IF(R95="","",R95)</f>
        <v>21</v>
      </c>
      <c r="E104" s="12" t="str">
        <f t="shared" si="15"/>
        <v>-</v>
      </c>
      <c r="F104" s="39">
        <f>IF(P95="","",P95)</f>
        <v>16</v>
      </c>
      <c r="G104" s="287" t="str">
        <f>IF(I101="","",I101)</f>
        <v>-</v>
      </c>
      <c r="H104" s="56">
        <f>IF(R98="","",R98)</f>
        <v>21</v>
      </c>
      <c r="I104" s="12" t="str">
        <f t="shared" si="16"/>
        <v>-</v>
      </c>
      <c r="J104" s="39">
        <f>IF(P98="","",P98)</f>
        <v>19</v>
      </c>
      <c r="K104" s="299">
        <f>IF(M101="","",M101)</f>
      </c>
      <c r="L104" s="39">
        <f>IF(R101="","",R101)</f>
        <v>15</v>
      </c>
      <c r="M104" s="12" t="str">
        <f t="shared" si="17"/>
        <v>-</v>
      </c>
      <c r="N104" s="39">
        <f>IF(P101="","",P101)</f>
        <v>21</v>
      </c>
      <c r="O104" s="299" t="str">
        <f>IF(Q101="","",Q101)</f>
        <v>-</v>
      </c>
      <c r="P104" s="304"/>
      <c r="Q104" s="305"/>
      <c r="R104" s="305"/>
      <c r="S104" s="288"/>
      <c r="T104" s="139">
        <v>21</v>
      </c>
      <c r="U104" s="12" t="str">
        <f t="shared" si="14"/>
        <v>-</v>
      </c>
      <c r="V104" s="140">
        <v>17</v>
      </c>
      <c r="W104" s="296"/>
      <c r="X104" s="292"/>
      <c r="Y104" s="293"/>
      <c r="Z104" s="293"/>
      <c r="AA104" s="294"/>
      <c r="AB104" s="4"/>
      <c r="AC104" s="90">
        <f>COUNTIF(D103:W105,"○")</f>
        <v>1</v>
      </c>
      <c r="AD104" s="91">
        <f>COUNTIF(D103:W105,"×")</f>
        <v>3</v>
      </c>
      <c r="AE104" s="125">
        <f>(IF((D103&gt;F103),1,0))+(IF((D104&gt;F104),1,0))+(IF((D105&gt;F105),1,0))+(IF((H103&gt;J103),1,0))+(IF((H104&gt;J104),1,0))+(IF((H105&gt;J105),1,0))+(IF((L103&gt;N103),1,0))+(IF((L104&gt;N104),1,0))+(IF((L105&gt;N105),1,0))+(IF((P103&gt;R103),1,0))+(IF((P104&gt;R104),1,0))+(IF((P105&gt;R105),1,0))+(IF((T103&gt;V103),1,0))+(IF((T104&gt;V104),1,0))+(IF((T105&gt;V105),1,0))</f>
        <v>5</v>
      </c>
      <c r="AF104" s="126">
        <f>(IF((D103&lt;F103),1,0))+(IF((D104&lt;F104),1,0))+(IF((D105&lt;F105),1,0))+(IF((H103&lt;J103),1,0))+(IF((H104&lt;J104),1,0))+(IF((H105&lt;J105),1,0))+(IF((L103&lt;N103),1,0))+(IF((L104&lt;N104),1,0))+(IF((L105&lt;N105),1,0))+(IF((P103&lt;R103),1,0))+(IF((P104&lt;R104),1,0))+(IF((P105&lt;R105),1,0))+(IF((T103&lt;V103),1,0))+(IF((T104&lt;V104),1,0))+(IF((T105&lt;V105),1,0))</f>
        <v>6</v>
      </c>
      <c r="AG104" s="127">
        <f>AE104-AF104</f>
        <v>-1</v>
      </c>
      <c r="AH104" s="91">
        <f>SUM(D103:D105,H103:H105,L103:L105,P103:P105,T103:T105)</f>
        <v>189</v>
      </c>
      <c r="AI104" s="91">
        <f>SUM(F103:F105,J103:J105,N103:N105,R103:R105,V103:V105)</f>
        <v>199</v>
      </c>
      <c r="AJ104" s="92">
        <f>AH104-AI104</f>
        <v>-10</v>
      </c>
    </row>
    <row r="105" spans="2:36" ht="11.25" customHeight="1">
      <c r="B105" s="79"/>
      <c r="C105" s="81" t="s">
        <v>86</v>
      </c>
      <c r="D105" s="38">
        <f>IF(R96="","",R96)</f>
        <v>14</v>
      </c>
      <c r="E105" s="12" t="str">
        <f t="shared" si="15"/>
        <v>-</v>
      </c>
      <c r="F105" s="39">
        <f>IF(P96="","",P96)</f>
        <v>21</v>
      </c>
      <c r="G105" s="287">
        <f>IF(I102="","",I102)</f>
      </c>
      <c r="H105" s="56">
        <f>IF(R99="","",R99)</f>
        <v>10</v>
      </c>
      <c r="I105" s="12" t="str">
        <f t="shared" si="16"/>
        <v>-</v>
      </c>
      <c r="J105" s="39">
        <f>IF(P99="","",P99)</f>
        <v>21</v>
      </c>
      <c r="K105" s="299">
        <f>IF(M102="","",M102)</f>
      </c>
      <c r="L105" s="39">
        <f>IF(R102="","",R102)</f>
        <v>18</v>
      </c>
      <c r="M105" s="12" t="str">
        <f t="shared" si="17"/>
        <v>-</v>
      </c>
      <c r="N105" s="39">
        <f>IF(P102="","",P102)</f>
        <v>21</v>
      </c>
      <c r="O105" s="299" t="str">
        <f>IF(Q102="","",Q102)</f>
        <v>-</v>
      </c>
      <c r="P105" s="304"/>
      <c r="Q105" s="305"/>
      <c r="R105" s="305"/>
      <c r="S105" s="288"/>
      <c r="T105" s="139"/>
      <c r="U105" s="12">
        <f t="shared" si="14"/>
      </c>
      <c r="V105" s="140"/>
      <c r="W105" s="297"/>
      <c r="X105" s="29">
        <f>AC104</f>
        <v>1</v>
      </c>
      <c r="Y105" s="30" t="s">
        <v>71</v>
      </c>
      <c r="Z105" s="30">
        <f>AD104</f>
        <v>3</v>
      </c>
      <c r="AA105" s="31" t="s">
        <v>65</v>
      </c>
      <c r="AB105" s="4"/>
      <c r="AC105" s="100"/>
      <c r="AD105" s="101"/>
      <c r="AE105" s="132"/>
      <c r="AF105" s="133"/>
      <c r="AG105" s="102"/>
      <c r="AH105" s="101"/>
      <c r="AI105" s="101"/>
      <c r="AJ105" s="102"/>
    </row>
    <row r="106" spans="2:36" ht="11.25" customHeight="1">
      <c r="B106" s="82" t="s">
        <v>147</v>
      </c>
      <c r="C106" s="83" t="s">
        <v>405</v>
      </c>
      <c r="D106" s="134">
        <f>IF(V94="","",V94)</f>
        <v>8</v>
      </c>
      <c r="E106" s="55" t="str">
        <f t="shared" si="15"/>
        <v>-</v>
      </c>
      <c r="F106" s="62">
        <f>IF(T94="","",T94)</f>
        <v>21</v>
      </c>
      <c r="G106" s="286" t="str">
        <f>IF(W94="","",IF(W94="○","×",IF(W94="×","○")))</f>
        <v>×</v>
      </c>
      <c r="H106" s="61">
        <f>IF(V97="","",V97)</f>
        <v>18</v>
      </c>
      <c r="I106" s="55" t="str">
        <f t="shared" si="16"/>
        <v>-</v>
      </c>
      <c r="J106" s="62">
        <f>IF(T97="","",T97)</f>
        <v>21</v>
      </c>
      <c r="K106" s="298" t="str">
        <f>IF(W97="","",IF(W97="○","×",IF(W97="×","○")))</f>
        <v>×</v>
      </c>
      <c r="L106" s="62">
        <f>IF(V100="","",V100)</f>
        <v>17</v>
      </c>
      <c r="M106" s="55" t="str">
        <f t="shared" si="17"/>
        <v>-</v>
      </c>
      <c r="N106" s="62">
        <f>IF(T100="","",T100)</f>
        <v>21</v>
      </c>
      <c r="O106" s="298" t="str">
        <f>IF(W100="","",IF(W100="○","×",IF(W100="×","○")))</f>
        <v>×</v>
      </c>
      <c r="P106" s="61">
        <f>IF(V103="","",V103)</f>
        <v>6</v>
      </c>
      <c r="Q106" s="55" t="str">
        <f>IF(P106="","","-")</f>
        <v>-</v>
      </c>
      <c r="R106" s="62">
        <f>IF(T103="","",T103)</f>
        <v>21</v>
      </c>
      <c r="S106" s="298" t="str">
        <f>IF(W103="","",IF(W103="○","×",IF(W103="×","○")))</f>
        <v>×</v>
      </c>
      <c r="T106" s="301"/>
      <c r="U106" s="302"/>
      <c r="V106" s="302"/>
      <c r="W106" s="303"/>
      <c r="X106" s="289" t="s">
        <v>425</v>
      </c>
      <c r="Y106" s="290"/>
      <c r="Z106" s="290"/>
      <c r="AA106" s="291"/>
      <c r="AB106" s="4"/>
      <c r="AC106" s="90"/>
      <c r="AD106" s="91"/>
      <c r="AE106" s="125"/>
      <c r="AF106" s="126"/>
      <c r="AG106" s="92"/>
      <c r="AH106" s="91"/>
      <c r="AI106" s="91"/>
      <c r="AJ106" s="92"/>
    </row>
    <row r="107" spans="2:36" ht="11.25" customHeight="1">
      <c r="B107" s="79" t="s">
        <v>148</v>
      </c>
      <c r="C107" s="80" t="s">
        <v>406</v>
      </c>
      <c r="D107" s="38">
        <f>IF(V95="","",V95)</f>
        <v>6</v>
      </c>
      <c r="E107" s="12" t="str">
        <f t="shared" si="15"/>
        <v>-</v>
      </c>
      <c r="F107" s="39">
        <f>IF(T95="","",T95)</f>
        <v>21</v>
      </c>
      <c r="G107" s="287">
        <f>IF(I98="","",I98)</f>
      </c>
      <c r="H107" s="56">
        <f>IF(V98="","",V98)</f>
        <v>9</v>
      </c>
      <c r="I107" s="12" t="str">
        <f t="shared" si="16"/>
        <v>-</v>
      </c>
      <c r="J107" s="39">
        <f>IF(T98="","",T98)</f>
        <v>21</v>
      </c>
      <c r="K107" s="299" t="str">
        <f>IF(M104="","",M104)</f>
        <v>-</v>
      </c>
      <c r="L107" s="39">
        <f>IF(V101="","",V101)</f>
        <v>21</v>
      </c>
      <c r="M107" s="12" t="str">
        <f t="shared" si="17"/>
        <v>-</v>
      </c>
      <c r="N107" s="39">
        <f>IF(T101="","",T101)</f>
        <v>20</v>
      </c>
      <c r="O107" s="299">
        <f>IF(Q104="","",Q104)</f>
      </c>
      <c r="P107" s="56">
        <f>IF(V104="","",V104)</f>
        <v>17</v>
      </c>
      <c r="Q107" s="12" t="str">
        <f>IF(P107="","","-")</f>
        <v>-</v>
      </c>
      <c r="R107" s="39">
        <f>IF(T104="","",T104)</f>
        <v>21</v>
      </c>
      <c r="S107" s="299" t="str">
        <f>IF(U104="","",U104)</f>
        <v>-</v>
      </c>
      <c r="T107" s="304"/>
      <c r="U107" s="305"/>
      <c r="V107" s="305"/>
      <c r="W107" s="288"/>
      <c r="X107" s="292"/>
      <c r="Y107" s="293"/>
      <c r="Z107" s="293"/>
      <c r="AA107" s="294"/>
      <c r="AB107" s="4"/>
      <c r="AC107" s="90">
        <f>COUNTIF(D106:W108,"○")</f>
        <v>0</v>
      </c>
      <c r="AD107" s="91">
        <f>COUNTIF(D106:W108,"×")</f>
        <v>4</v>
      </c>
      <c r="AE107" s="125">
        <f>(IF((D106&gt;F106),1,0))+(IF((D107&gt;F107),1,0))+(IF((D108&gt;F108),1,0))+(IF((H106&gt;J106),1,0))+(IF((H107&gt;J107),1,0))+(IF((H108&gt;J108),1,0))+(IF((L106&gt;N106),1,0))+(IF((L107&gt;N107),1,0))+(IF((L108&gt;N108),1,0))+(IF((P106&gt;R106),1,0))+(IF((P107&gt;R107),1,0))+(IF((P108&gt;R108),1,0))+(IF((T106&gt;V106),1,0))+(IF((T107&gt;V107),1,0))+(IF((T108&gt;V108),1,0))</f>
        <v>1</v>
      </c>
      <c r="AF107" s="126">
        <f>(IF((D106&lt;F106),1,0))+(IF((D107&lt;F107),1,0))+(IF((D108&lt;F108),1,0))+(IF((H106&lt;J106),1,0))+(IF((H107&lt;J107),1,0))+(IF((H108&lt;J108),1,0))+(IF((L106&lt;N106),1,0))+(IF((L107&lt;N107),1,0))+(IF((L108&lt;N108),1,0))+(IF((P106&lt;R106),1,0))+(IF((P107&lt;R107),1,0))+(IF((P108&lt;R108),1,0))+(IF((T106&lt;V106),1,0))+(IF((T107&lt;V107),1,0))+(IF((T108&lt;V108),1,0))</f>
        <v>8</v>
      </c>
      <c r="AG107" s="127">
        <f>AE107-AF107</f>
        <v>-7</v>
      </c>
      <c r="AH107" s="91">
        <f>SUM(D106:D108,H106:H108,L106:L108,P106:P108,T106:T108)</f>
        <v>121</v>
      </c>
      <c r="AI107" s="91">
        <f>SUM(F106:F108,J106:J108,N106:N108,R106:R108,V106:V108)</f>
        <v>188</v>
      </c>
      <c r="AJ107" s="92">
        <f>AH107-AI107</f>
        <v>-67</v>
      </c>
    </row>
    <row r="108" spans="2:36" ht="11.25" customHeight="1" thickBot="1">
      <c r="B108" s="93"/>
      <c r="C108" s="135" t="s">
        <v>10</v>
      </c>
      <c r="D108" s="66">
        <f>IF(V96="","",V96)</f>
      </c>
      <c r="E108" s="67">
        <f t="shared" si="15"/>
      </c>
      <c r="F108" s="68">
        <f>IF(T96="","",T96)</f>
      </c>
      <c r="G108" s="264">
        <f>IF(I99="","",I99)</f>
      </c>
      <c r="H108" s="69">
        <f>IF(V99="","",V99)</f>
      </c>
      <c r="I108" s="67">
        <f t="shared" si="16"/>
      </c>
      <c r="J108" s="68">
        <f>IF(T99="","",T99)</f>
      </c>
      <c r="K108" s="300" t="str">
        <f>IF(M105="","",M105)</f>
        <v>-</v>
      </c>
      <c r="L108" s="68">
        <f>IF(V102="","",V102)</f>
        <v>19</v>
      </c>
      <c r="M108" s="67" t="str">
        <f t="shared" si="17"/>
        <v>-</v>
      </c>
      <c r="N108" s="68">
        <f>IF(T102="","",T102)</f>
        <v>21</v>
      </c>
      <c r="O108" s="300">
        <f>IF(Q105="","",Q105)</f>
      </c>
      <c r="P108" s="69">
        <f>IF(V105="","",V105)</f>
      </c>
      <c r="Q108" s="67">
        <f>IF(P108="","","-")</f>
      </c>
      <c r="R108" s="68">
        <f>IF(T105="","",T105)</f>
      </c>
      <c r="S108" s="300">
        <f>IF(U105="","",U105)</f>
      </c>
      <c r="T108" s="283"/>
      <c r="U108" s="284"/>
      <c r="V108" s="284"/>
      <c r="W108" s="285"/>
      <c r="X108" s="70">
        <f>AC107</f>
        <v>0</v>
      </c>
      <c r="Y108" s="71" t="s">
        <v>71</v>
      </c>
      <c r="Z108" s="71">
        <f>AD107</f>
        <v>4</v>
      </c>
      <c r="AA108" s="72" t="s">
        <v>65</v>
      </c>
      <c r="AB108" s="4"/>
      <c r="AC108" s="100"/>
      <c r="AD108" s="101"/>
      <c r="AE108" s="132"/>
      <c r="AF108" s="133"/>
      <c r="AG108" s="102"/>
      <c r="AH108" s="101"/>
      <c r="AI108" s="101"/>
      <c r="AJ108" s="102"/>
    </row>
    <row r="109" spans="2:29" s="1" customFormat="1" ht="3.75" customHeight="1" thickBot="1">
      <c r="B109" s="65"/>
      <c r="C109" s="99"/>
      <c r="D109" s="148"/>
      <c r="E109" s="149"/>
      <c r="F109" s="148"/>
      <c r="G109" s="148"/>
      <c r="H109" s="148"/>
      <c r="I109" s="148"/>
      <c r="J109" s="148"/>
      <c r="K109" s="148"/>
      <c r="L109" s="148"/>
      <c r="M109" s="149"/>
      <c r="N109" s="148"/>
      <c r="O109" s="159"/>
      <c r="P109" s="148"/>
      <c r="Q109" s="149"/>
      <c r="R109" s="148"/>
      <c r="S109" s="159"/>
      <c r="T109" s="160"/>
      <c r="U109" s="160"/>
      <c r="V109" s="160"/>
      <c r="W109" s="160"/>
      <c r="X109" s="108"/>
      <c r="Y109" s="11"/>
      <c r="Z109" s="11"/>
      <c r="AA109" s="109"/>
      <c r="AB109" s="109"/>
      <c r="AC109" s="151"/>
    </row>
    <row r="110" spans="2:36" ht="11.25" customHeight="1">
      <c r="B110" s="377" t="s">
        <v>150</v>
      </c>
      <c r="C110" s="378"/>
      <c r="D110" s="361" t="str">
        <f>B112</f>
        <v>窪田誠也</v>
      </c>
      <c r="E110" s="313"/>
      <c r="F110" s="313"/>
      <c r="G110" s="314"/>
      <c r="H110" s="312" t="str">
        <f>B115</f>
        <v>山本龍馬</v>
      </c>
      <c r="I110" s="313"/>
      <c r="J110" s="313"/>
      <c r="K110" s="314"/>
      <c r="L110" s="312" t="str">
        <f>B118</f>
        <v>大中康貴</v>
      </c>
      <c r="M110" s="313"/>
      <c r="N110" s="313"/>
      <c r="O110" s="314"/>
      <c r="P110" s="312" t="str">
        <f>B121</f>
        <v>平野浩二</v>
      </c>
      <c r="Q110" s="313"/>
      <c r="R110" s="313"/>
      <c r="S110" s="314"/>
      <c r="T110" s="312" t="str">
        <f>B124</f>
        <v>曽我部雅勝</v>
      </c>
      <c r="U110" s="313"/>
      <c r="V110" s="313"/>
      <c r="W110" s="314"/>
      <c r="X110" s="315" t="s">
        <v>110</v>
      </c>
      <c r="Y110" s="316"/>
      <c r="Z110" s="316"/>
      <c r="AA110" s="317"/>
      <c r="AB110" s="4"/>
      <c r="AC110" s="318" t="s">
        <v>61</v>
      </c>
      <c r="AD110" s="319"/>
      <c r="AE110" s="320" t="s">
        <v>62</v>
      </c>
      <c r="AF110" s="321"/>
      <c r="AG110" s="322"/>
      <c r="AH110" s="265" t="s">
        <v>63</v>
      </c>
      <c r="AI110" s="266"/>
      <c r="AJ110" s="267"/>
    </row>
    <row r="111" spans="2:36" ht="11.25" customHeight="1" thickBot="1">
      <c r="B111" s="379"/>
      <c r="C111" s="380"/>
      <c r="D111" s="376" t="str">
        <f>B113</f>
        <v>中田美紗子</v>
      </c>
      <c r="E111" s="277"/>
      <c r="F111" s="277"/>
      <c r="G111" s="269"/>
      <c r="H111" s="276" t="str">
        <f>B116</f>
        <v>大内望園</v>
      </c>
      <c r="I111" s="277"/>
      <c r="J111" s="277"/>
      <c r="K111" s="269"/>
      <c r="L111" s="276" t="str">
        <f>B119</f>
        <v>和田守美佐江</v>
      </c>
      <c r="M111" s="277"/>
      <c r="N111" s="277"/>
      <c r="O111" s="269"/>
      <c r="P111" s="276" t="str">
        <f>B122</f>
        <v>久保明美</v>
      </c>
      <c r="Q111" s="277"/>
      <c r="R111" s="277"/>
      <c r="S111" s="269"/>
      <c r="T111" s="276" t="str">
        <f>B125</f>
        <v>足立ひろみ</v>
      </c>
      <c r="U111" s="277"/>
      <c r="V111" s="277"/>
      <c r="W111" s="269"/>
      <c r="X111" s="268" t="s">
        <v>111</v>
      </c>
      <c r="Y111" s="306"/>
      <c r="Z111" s="306"/>
      <c r="AA111" s="307"/>
      <c r="AB111" s="4"/>
      <c r="AC111" s="86" t="s">
        <v>64</v>
      </c>
      <c r="AD111" s="87" t="s">
        <v>65</v>
      </c>
      <c r="AE111" s="86" t="s">
        <v>66</v>
      </c>
      <c r="AF111" s="87" t="s">
        <v>67</v>
      </c>
      <c r="AG111" s="88" t="s">
        <v>68</v>
      </c>
      <c r="AH111" s="87" t="s">
        <v>69</v>
      </c>
      <c r="AI111" s="87" t="s">
        <v>67</v>
      </c>
      <c r="AJ111" s="88" t="s">
        <v>68</v>
      </c>
    </row>
    <row r="112" spans="2:36" ht="11.25" customHeight="1">
      <c r="B112" s="124" t="s">
        <v>13</v>
      </c>
      <c r="C112" s="80" t="s">
        <v>151</v>
      </c>
      <c r="D112" s="341"/>
      <c r="E112" s="342"/>
      <c r="F112" s="342"/>
      <c r="G112" s="343"/>
      <c r="H112" s="139">
        <v>21</v>
      </c>
      <c r="I112" s="12" t="str">
        <f>IF(H112="","","-")</f>
        <v>-</v>
      </c>
      <c r="J112" s="140">
        <v>18</v>
      </c>
      <c r="K112" s="346" t="str">
        <f>IF(H112&lt;&gt;"",IF(H112&gt;J112,IF(H113&gt;J113,"○",IF(H114&gt;J114,"○","×")),IF(H113&gt;J113,IF(H114&gt;J114,"○","×"),"×")),"")</f>
        <v>○</v>
      </c>
      <c r="L112" s="139">
        <v>21</v>
      </c>
      <c r="M112" s="13" t="str">
        <f aca="true" t="shared" si="18" ref="M112:M117">IF(L112="","","-")</f>
        <v>-</v>
      </c>
      <c r="N112" s="141">
        <v>17</v>
      </c>
      <c r="O112" s="346" t="str">
        <f>IF(L112&lt;&gt;"",IF(L112&gt;N112,IF(L113&gt;N113,"○",IF(L114&gt;N114,"○","×")),IF(L113&gt;N113,IF(L114&gt;N114,"○","×"),"×")),"")</f>
        <v>○</v>
      </c>
      <c r="P112" s="139">
        <v>19</v>
      </c>
      <c r="Q112" s="13" t="str">
        <f aca="true" t="shared" si="19" ref="Q112:Q120">IF(P112="","","-")</f>
        <v>-</v>
      </c>
      <c r="R112" s="141">
        <v>21</v>
      </c>
      <c r="S112" s="346" t="str">
        <f>IF(P112&lt;&gt;"",IF(P112&gt;R112,IF(P113&gt;R113,"○",IF(P114&gt;R114,"○","×")),IF(P113&gt;R113,IF(P114&gt;R114,"○","×"),"×")),"")</f>
        <v>×</v>
      </c>
      <c r="T112" s="139">
        <v>21</v>
      </c>
      <c r="U112" s="13" t="str">
        <f aca="true" t="shared" si="20" ref="U112:U123">IF(T112="","","-")</f>
        <v>-</v>
      </c>
      <c r="V112" s="141">
        <v>10</v>
      </c>
      <c r="W112" s="308" t="str">
        <f>IF(T112&lt;&gt;"",IF(T112&gt;V112,IF(T113&gt;V113,"○",IF(T114&gt;V114,"○","×")),IF(T113&gt;V113,IF(T114&gt;V114,"○","×"),"×")),"")</f>
        <v>○</v>
      </c>
      <c r="X112" s="309" t="s">
        <v>415</v>
      </c>
      <c r="Y112" s="310"/>
      <c r="Z112" s="310"/>
      <c r="AA112" s="311"/>
      <c r="AB112" s="4"/>
      <c r="AC112" s="90"/>
      <c r="AD112" s="91"/>
      <c r="AE112" s="125"/>
      <c r="AF112" s="126"/>
      <c r="AG112" s="92"/>
      <c r="AH112" s="91"/>
      <c r="AI112" s="91"/>
      <c r="AJ112" s="92"/>
    </row>
    <row r="113" spans="2:36" ht="11.25" customHeight="1">
      <c r="B113" s="124" t="s">
        <v>152</v>
      </c>
      <c r="C113" s="80" t="s">
        <v>14</v>
      </c>
      <c r="D113" s="344"/>
      <c r="E113" s="305"/>
      <c r="F113" s="305"/>
      <c r="G113" s="288"/>
      <c r="H113" s="139">
        <v>21</v>
      </c>
      <c r="I113" s="12" t="str">
        <f>IF(H113="","","-")</f>
        <v>-</v>
      </c>
      <c r="J113" s="143">
        <v>19</v>
      </c>
      <c r="K113" s="270"/>
      <c r="L113" s="139">
        <v>21</v>
      </c>
      <c r="M113" s="12" t="str">
        <f t="shared" si="18"/>
        <v>-</v>
      </c>
      <c r="N113" s="140">
        <v>10</v>
      </c>
      <c r="O113" s="270"/>
      <c r="P113" s="139">
        <v>21</v>
      </c>
      <c r="Q113" s="12" t="str">
        <f t="shared" si="19"/>
        <v>-</v>
      </c>
      <c r="R113" s="140">
        <v>14</v>
      </c>
      <c r="S113" s="270"/>
      <c r="T113" s="139">
        <v>21</v>
      </c>
      <c r="U113" s="12" t="str">
        <f t="shared" si="20"/>
        <v>-</v>
      </c>
      <c r="V113" s="140">
        <v>8</v>
      </c>
      <c r="W113" s="296"/>
      <c r="X113" s="292"/>
      <c r="Y113" s="293"/>
      <c r="Z113" s="293"/>
      <c r="AA113" s="294"/>
      <c r="AB113" s="4"/>
      <c r="AC113" s="90">
        <f>COUNTIF(D112:W114,"○")</f>
        <v>3</v>
      </c>
      <c r="AD113" s="91">
        <f>COUNTIF(D112:W114,"×")</f>
        <v>1</v>
      </c>
      <c r="AE113" s="125">
        <f>(IF((D112&gt;F112),1,0))+(IF((D113&gt;F113),1,0))+(IF((D114&gt;F114),1,0))+(IF((H112&gt;J112),1,0))+(IF((H113&gt;J113),1,0))+(IF((H114&gt;J114),1,0))+(IF((L112&gt;N112),1,0))+(IF((L113&gt;N113),1,0))+(IF((L114&gt;N114),1,0))+(IF((P112&gt;R112),1,0))+(IF((P113&gt;R113),1,0))+(IF((P114&gt;R114),1,0))+(IF((T112&gt;V112),1,0))+(IF((T113&gt;V113),1,0))+(IF((T114&gt;V114),1,0))</f>
        <v>7</v>
      </c>
      <c r="AF113" s="126">
        <f>(IF((D112&lt;F112),1,0))+(IF((D113&lt;F113),1,0))+(IF((D114&lt;F114),1,0))+(IF((H112&lt;J112),1,0))+(IF((H113&lt;J113),1,0))+(IF((H114&lt;J114),1,0))+(IF((L112&lt;N112),1,0))+(IF((L113&lt;N113),1,0))+(IF((L114&lt;N114),1,0))+(IF((P112&lt;R112),1,0))+(IF((P113&lt;R113),1,0))+(IF((P114&lt;R114),1,0))+(IF((T112&lt;V112),1,0))+(IF((T113&lt;V113),1,0))+(IF((T114&lt;V114),1,0))</f>
        <v>2</v>
      </c>
      <c r="AG113" s="127">
        <f>AE113-AF113</f>
        <v>5</v>
      </c>
      <c r="AH113" s="91">
        <f>SUM(D112:D114,H112:H114,L112:L114,P112:P114,T112:T114)</f>
        <v>184</v>
      </c>
      <c r="AI113" s="91">
        <f>SUM(F112:F114,J112:J114,N112:N114,R112:R114,V112:V114)</f>
        <v>138</v>
      </c>
      <c r="AJ113" s="92">
        <f>AH113-AI113</f>
        <v>46</v>
      </c>
    </row>
    <row r="114" spans="2:36" ht="11.25" customHeight="1">
      <c r="B114" s="85"/>
      <c r="C114" s="81" t="s">
        <v>86</v>
      </c>
      <c r="D114" s="345"/>
      <c r="E114" s="262"/>
      <c r="F114" s="262"/>
      <c r="G114" s="263"/>
      <c r="H114" s="144"/>
      <c r="I114" s="12">
        <f>IF(H114="","","-")</f>
      </c>
      <c r="J114" s="145"/>
      <c r="K114" s="271"/>
      <c r="L114" s="144"/>
      <c r="M114" s="28">
        <f t="shared" si="18"/>
      </c>
      <c r="N114" s="145"/>
      <c r="O114" s="270"/>
      <c r="P114" s="139">
        <v>18</v>
      </c>
      <c r="Q114" s="12" t="str">
        <f t="shared" si="19"/>
        <v>-</v>
      </c>
      <c r="R114" s="140">
        <v>21</v>
      </c>
      <c r="S114" s="270"/>
      <c r="T114" s="139"/>
      <c r="U114" s="12">
        <f t="shared" si="20"/>
      </c>
      <c r="V114" s="140"/>
      <c r="W114" s="296"/>
      <c r="X114" s="29">
        <f>AC113</f>
        <v>3</v>
      </c>
      <c r="Y114" s="30" t="s">
        <v>71</v>
      </c>
      <c r="Z114" s="30">
        <f>AD113</f>
        <v>1</v>
      </c>
      <c r="AA114" s="31" t="s">
        <v>65</v>
      </c>
      <c r="AB114" s="4"/>
      <c r="AC114" s="90"/>
      <c r="AD114" s="91"/>
      <c r="AE114" s="125"/>
      <c r="AF114" s="126"/>
      <c r="AG114" s="92"/>
      <c r="AH114" s="91"/>
      <c r="AI114" s="91"/>
      <c r="AJ114" s="92"/>
    </row>
    <row r="115" spans="2:36" ht="11.25" customHeight="1">
      <c r="B115" s="124" t="s">
        <v>153</v>
      </c>
      <c r="C115" s="128" t="s">
        <v>155</v>
      </c>
      <c r="D115" s="38">
        <f>IF(J112="","",J112)</f>
        <v>18</v>
      </c>
      <c r="E115" s="12" t="str">
        <f aca="true" t="shared" si="21" ref="E115:E126">IF(D115="","","-")</f>
        <v>-</v>
      </c>
      <c r="F115" s="39">
        <f>IF(H112="","",H112)</f>
        <v>21</v>
      </c>
      <c r="G115" s="298" t="str">
        <f>IF(K112="","",IF(K112="○","×",IF(K112="×","○")))</f>
        <v>×</v>
      </c>
      <c r="H115" s="301"/>
      <c r="I115" s="302"/>
      <c r="J115" s="302"/>
      <c r="K115" s="303"/>
      <c r="L115" s="139">
        <v>21</v>
      </c>
      <c r="M115" s="12" t="str">
        <f t="shared" si="18"/>
        <v>-</v>
      </c>
      <c r="N115" s="140">
        <v>12</v>
      </c>
      <c r="O115" s="375" t="str">
        <f>IF(L115&lt;&gt;"",IF(L115&gt;N115,IF(L116&gt;N116,"○",IF(L117&gt;N117,"○","×")),IF(L116&gt;N116,IF(L117&gt;N117,"○","×"),"×")),"")</f>
        <v>○</v>
      </c>
      <c r="P115" s="146">
        <v>21</v>
      </c>
      <c r="Q115" s="55" t="str">
        <f t="shared" si="19"/>
        <v>-</v>
      </c>
      <c r="R115" s="147">
        <v>14</v>
      </c>
      <c r="S115" s="375" t="str">
        <f>IF(P115&lt;&gt;"",IF(P115&gt;R115,IF(P116&gt;R116,"○",IF(P117&gt;R117,"○","×")),IF(P116&gt;R116,IF(P117&gt;R117,"○","×"),"×")),"")</f>
        <v>○</v>
      </c>
      <c r="T115" s="146">
        <v>21</v>
      </c>
      <c r="U115" s="55" t="str">
        <f t="shared" si="20"/>
        <v>-</v>
      </c>
      <c r="V115" s="147">
        <v>14</v>
      </c>
      <c r="W115" s="295" t="str">
        <f>IF(T115&lt;&gt;"",IF(T115&gt;V115,IF(T116&gt;V116,"○",IF(T117&gt;V117,"○","×")),IF(T116&gt;V116,IF(T117&gt;V117,"○","×"),"×")),"")</f>
        <v>○</v>
      </c>
      <c r="X115" s="289" t="s">
        <v>418</v>
      </c>
      <c r="Y115" s="290"/>
      <c r="Z115" s="290"/>
      <c r="AA115" s="291"/>
      <c r="AB115" s="4"/>
      <c r="AC115" s="96"/>
      <c r="AD115" s="97"/>
      <c r="AE115" s="129"/>
      <c r="AF115" s="130"/>
      <c r="AG115" s="98"/>
      <c r="AH115" s="97"/>
      <c r="AI115" s="97"/>
      <c r="AJ115" s="98"/>
    </row>
    <row r="116" spans="2:36" ht="11.25" customHeight="1">
      <c r="B116" s="124" t="s">
        <v>154</v>
      </c>
      <c r="C116" s="80" t="s">
        <v>155</v>
      </c>
      <c r="D116" s="38">
        <f>IF(J113="","",J113)</f>
        <v>19</v>
      </c>
      <c r="E116" s="12" t="str">
        <f t="shared" si="21"/>
        <v>-</v>
      </c>
      <c r="F116" s="39">
        <f>IF(H113="","",H113)</f>
        <v>21</v>
      </c>
      <c r="G116" s="299" t="str">
        <f>IF(I113="","",I113)</f>
        <v>-</v>
      </c>
      <c r="H116" s="304"/>
      <c r="I116" s="305"/>
      <c r="J116" s="305"/>
      <c r="K116" s="288"/>
      <c r="L116" s="139">
        <v>21</v>
      </c>
      <c r="M116" s="12" t="str">
        <f t="shared" si="18"/>
        <v>-</v>
      </c>
      <c r="N116" s="140">
        <v>12</v>
      </c>
      <c r="O116" s="270"/>
      <c r="P116" s="139">
        <v>15</v>
      </c>
      <c r="Q116" s="12" t="str">
        <f t="shared" si="19"/>
        <v>-</v>
      </c>
      <c r="R116" s="140">
        <v>21</v>
      </c>
      <c r="S116" s="270"/>
      <c r="T116" s="139">
        <v>21</v>
      </c>
      <c r="U116" s="12" t="str">
        <f t="shared" si="20"/>
        <v>-</v>
      </c>
      <c r="V116" s="140">
        <v>17</v>
      </c>
      <c r="W116" s="296"/>
      <c r="X116" s="292"/>
      <c r="Y116" s="293"/>
      <c r="Z116" s="293"/>
      <c r="AA116" s="294"/>
      <c r="AB116" s="4"/>
      <c r="AC116" s="90">
        <f>COUNTIF(D115:W117,"○")</f>
        <v>3</v>
      </c>
      <c r="AD116" s="91">
        <f>COUNTIF(D115:W117,"×")</f>
        <v>1</v>
      </c>
      <c r="AE116" s="125">
        <f>(IF((D115&gt;F115),1,0))+(IF((D116&gt;F116),1,0))+(IF((D117&gt;F117),1,0))+(IF((H115&gt;J115),1,0))+(IF((H116&gt;J116),1,0))+(IF((H117&gt;J117),1,0))+(IF((L115&gt;N115),1,0))+(IF((L116&gt;N116),1,0))+(IF((L117&gt;N117),1,0))+(IF((P115&gt;R115),1,0))+(IF((P116&gt;R116),1,0))+(IF((P117&gt;R117),1,0))+(IF((T115&gt;V115),1,0))+(IF((T116&gt;V116),1,0))+(IF((T117&gt;V117),1,0))</f>
        <v>6</v>
      </c>
      <c r="AF116" s="126">
        <f>(IF((D115&lt;F115),1,0))+(IF((D116&lt;F116),1,0))+(IF((D117&lt;F117),1,0))+(IF((H115&lt;J115),1,0))+(IF((H116&lt;J116),1,0))+(IF((H117&lt;J117),1,0))+(IF((L115&lt;N115),1,0))+(IF((L116&lt;N116),1,0))+(IF((L117&lt;N117),1,0))+(IF((P115&lt;R115),1,0))+(IF((P116&lt;R116),1,0))+(IF((P117&lt;R117),1,0))+(IF((T115&lt;V115),1,0))+(IF((T116&lt;V116),1,0))+(IF((T117&lt;V117),1,0))</f>
        <v>3</v>
      </c>
      <c r="AG116" s="127">
        <f>AE116-AF116</f>
        <v>3</v>
      </c>
      <c r="AH116" s="91">
        <f>SUM(D115:D117,H115:H117,L115:L117,P115:P117,T115:T117)</f>
        <v>178</v>
      </c>
      <c r="AI116" s="91">
        <f>SUM(F115:F117,J115:J117,N115:N117,R115:R117,V115:V117)</f>
        <v>147</v>
      </c>
      <c r="AJ116" s="92">
        <f>AH116-AI116</f>
        <v>31</v>
      </c>
    </row>
    <row r="117" spans="2:36" ht="11.25" customHeight="1">
      <c r="B117" s="85"/>
      <c r="C117" s="131" t="s">
        <v>86</v>
      </c>
      <c r="D117" s="48">
        <f>IF(J114="","",J114)</f>
      </c>
      <c r="E117" s="12">
        <f t="shared" si="21"/>
      </c>
      <c r="F117" s="49">
        <f>IF(H114="","",H114)</f>
      </c>
      <c r="G117" s="323">
        <f>IF(I114="","",I114)</f>
      </c>
      <c r="H117" s="272"/>
      <c r="I117" s="262"/>
      <c r="J117" s="262"/>
      <c r="K117" s="263"/>
      <c r="L117" s="144"/>
      <c r="M117" s="12">
        <f t="shared" si="18"/>
      </c>
      <c r="N117" s="145"/>
      <c r="O117" s="271"/>
      <c r="P117" s="144">
        <v>21</v>
      </c>
      <c r="Q117" s="28" t="str">
        <f t="shared" si="19"/>
        <v>-</v>
      </c>
      <c r="R117" s="145">
        <v>15</v>
      </c>
      <c r="S117" s="271"/>
      <c r="T117" s="144"/>
      <c r="U117" s="28">
        <f t="shared" si="20"/>
      </c>
      <c r="V117" s="145"/>
      <c r="W117" s="296"/>
      <c r="X117" s="29">
        <f>AC116</f>
        <v>3</v>
      </c>
      <c r="Y117" s="30" t="s">
        <v>71</v>
      </c>
      <c r="Z117" s="30">
        <f>AD116</f>
        <v>1</v>
      </c>
      <c r="AA117" s="31" t="s">
        <v>65</v>
      </c>
      <c r="AB117" s="4"/>
      <c r="AC117" s="100"/>
      <c r="AD117" s="101"/>
      <c r="AE117" s="132"/>
      <c r="AF117" s="133"/>
      <c r="AG117" s="102"/>
      <c r="AH117" s="101"/>
      <c r="AI117" s="101"/>
      <c r="AJ117" s="102"/>
    </row>
    <row r="118" spans="2:36" ht="11.25" customHeight="1">
      <c r="B118" s="79" t="s">
        <v>156</v>
      </c>
      <c r="C118" s="80" t="s">
        <v>157</v>
      </c>
      <c r="D118" s="38">
        <f>IF(N112="","",N112)</f>
        <v>17</v>
      </c>
      <c r="E118" s="55" t="str">
        <f t="shared" si="21"/>
        <v>-</v>
      </c>
      <c r="F118" s="39">
        <f>IF(L112="","",L112)</f>
        <v>21</v>
      </c>
      <c r="G118" s="298" t="str">
        <f>IF(O112="","",IF(O112="○","×",IF(O112="×","○")))</f>
        <v>×</v>
      </c>
      <c r="H118" s="56">
        <f>IF(N115="","",N115)</f>
        <v>12</v>
      </c>
      <c r="I118" s="12" t="str">
        <f aca="true" t="shared" si="22" ref="I118:I126">IF(H118="","","-")</f>
        <v>-</v>
      </c>
      <c r="J118" s="39">
        <f>IF(L115="","",L115)</f>
        <v>21</v>
      </c>
      <c r="K118" s="298" t="str">
        <f>IF(O115="","",IF(O115="○","×",IF(O115="×","○")))</f>
        <v>×</v>
      </c>
      <c r="L118" s="301"/>
      <c r="M118" s="302"/>
      <c r="N118" s="302"/>
      <c r="O118" s="303"/>
      <c r="P118" s="139">
        <v>19</v>
      </c>
      <c r="Q118" s="12" t="str">
        <f t="shared" si="19"/>
        <v>-</v>
      </c>
      <c r="R118" s="140">
        <v>21</v>
      </c>
      <c r="S118" s="270" t="str">
        <f>IF(P118&lt;&gt;"",IF(P118&gt;R118,IF(P119&gt;R119,"○",IF(P120&gt;R120,"○","×")),IF(P119&gt;R119,IF(P120&gt;R120,"○","×"),"×")),"")</f>
        <v>×</v>
      </c>
      <c r="T118" s="139">
        <v>13</v>
      </c>
      <c r="U118" s="12" t="str">
        <f t="shared" si="20"/>
        <v>-</v>
      </c>
      <c r="V118" s="140">
        <v>21</v>
      </c>
      <c r="W118" s="295" t="str">
        <f>IF(T118&lt;&gt;"",IF(T118&gt;V118,IF(T119&gt;V119,"○",IF(T120&gt;V120,"○","×")),IF(T119&gt;V119,IF(T120&gt;V120,"○","×"),"×")),"")</f>
        <v>○</v>
      </c>
      <c r="X118" s="289" t="s">
        <v>416</v>
      </c>
      <c r="Y118" s="290"/>
      <c r="Z118" s="290"/>
      <c r="AA118" s="291"/>
      <c r="AB118" s="4"/>
      <c r="AC118" s="90"/>
      <c r="AD118" s="91"/>
      <c r="AE118" s="125"/>
      <c r="AF118" s="126"/>
      <c r="AG118" s="92"/>
      <c r="AH118" s="91"/>
      <c r="AI118" s="91"/>
      <c r="AJ118" s="92"/>
    </row>
    <row r="119" spans="2:36" ht="11.25" customHeight="1">
      <c r="B119" s="79" t="s">
        <v>159</v>
      </c>
      <c r="C119" s="80" t="s">
        <v>158</v>
      </c>
      <c r="D119" s="38">
        <f>IF(N113="","",N113)</f>
        <v>10</v>
      </c>
      <c r="E119" s="12" t="str">
        <f t="shared" si="21"/>
        <v>-</v>
      </c>
      <c r="F119" s="39">
        <f>IF(L113="","",L113)</f>
        <v>21</v>
      </c>
      <c r="G119" s="299">
        <f>IF(I116="","",I116)</f>
      </c>
      <c r="H119" s="56">
        <f>IF(N116="","",N116)</f>
        <v>12</v>
      </c>
      <c r="I119" s="12" t="str">
        <f t="shared" si="22"/>
        <v>-</v>
      </c>
      <c r="J119" s="39">
        <f>IF(L116="","",L116)</f>
        <v>21</v>
      </c>
      <c r="K119" s="299" t="str">
        <f>IF(M116="","",M116)</f>
        <v>-</v>
      </c>
      <c r="L119" s="304"/>
      <c r="M119" s="305"/>
      <c r="N119" s="305"/>
      <c r="O119" s="288"/>
      <c r="P119" s="139">
        <v>17</v>
      </c>
      <c r="Q119" s="12" t="str">
        <f t="shared" si="19"/>
        <v>-</v>
      </c>
      <c r="R119" s="140">
        <v>21</v>
      </c>
      <c r="S119" s="270"/>
      <c r="T119" s="139">
        <v>21</v>
      </c>
      <c r="U119" s="12" t="str">
        <f t="shared" si="20"/>
        <v>-</v>
      </c>
      <c r="V119" s="140">
        <v>13</v>
      </c>
      <c r="W119" s="296"/>
      <c r="X119" s="292"/>
      <c r="Y119" s="293"/>
      <c r="Z119" s="293"/>
      <c r="AA119" s="294"/>
      <c r="AB119" s="4"/>
      <c r="AC119" s="90">
        <f>COUNTIF(D118:W120,"○")</f>
        <v>1</v>
      </c>
      <c r="AD119" s="91">
        <f>COUNTIF(D118:W120,"×")</f>
        <v>3</v>
      </c>
      <c r="AE119" s="125">
        <f>(IF((D118&gt;F118),1,0))+(IF((D119&gt;F119),1,0))+(IF((D120&gt;F120),1,0))+(IF((H118&gt;J118),1,0))+(IF((H119&gt;J119),1,0))+(IF((H120&gt;J120),1,0))+(IF((L118&gt;N118),1,0))+(IF((L119&gt;N119),1,0))+(IF((L120&gt;N120),1,0))+(IF((P118&gt;R118),1,0))+(IF((P119&gt;R119),1,0))+(IF((P120&gt;R120),1,0))+(IF((T118&gt;V118),1,0))+(IF((T119&gt;V119),1,0))+(IF((T120&gt;V120),1,0))</f>
        <v>2</v>
      </c>
      <c r="AF119" s="126">
        <f>(IF((D118&lt;F118),1,0))+(IF((D119&lt;F119),1,0))+(IF((D120&lt;F120),1,0))+(IF((H118&lt;J118),1,0))+(IF((H119&lt;J119),1,0))+(IF((H120&lt;J120),1,0))+(IF((L118&lt;N118),1,0))+(IF((L119&lt;N119),1,0))+(IF((L120&lt;N120),1,0))+(IF((P118&lt;R118),1,0))+(IF((P119&lt;R119),1,0))+(IF((P120&lt;R120),1,0))+(IF((T118&lt;V118),1,0))+(IF((T119&lt;V119),1,0))+(IF((T120&lt;V120),1,0))</f>
        <v>7</v>
      </c>
      <c r="AG119" s="127">
        <f>AE119-AF119</f>
        <v>-5</v>
      </c>
      <c r="AH119" s="91">
        <f>SUM(D118:D120,H118:H120,L118:L120,P118:P120,T118:T120)</f>
        <v>142</v>
      </c>
      <c r="AI119" s="91">
        <f>SUM(F118:F120,J118:J120,N118:N120,R118:R120,V118:V120)</f>
        <v>177</v>
      </c>
      <c r="AJ119" s="92">
        <f>AH119-AI119</f>
        <v>-35</v>
      </c>
    </row>
    <row r="120" spans="2:36" ht="11.25" customHeight="1">
      <c r="B120" s="85"/>
      <c r="C120" s="81" t="s">
        <v>336</v>
      </c>
      <c r="D120" s="38">
        <f>IF(N114="","",N114)</f>
      </c>
      <c r="E120" s="12">
        <f t="shared" si="21"/>
      </c>
      <c r="F120" s="39">
        <f>IF(L114="","",L114)</f>
      </c>
      <c r="G120" s="299">
        <f>IF(I117="","",I117)</f>
      </c>
      <c r="H120" s="56">
        <f>IF(N117="","",N117)</f>
      </c>
      <c r="I120" s="12">
        <f t="shared" si="22"/>
      </c>
      <c r="J120" s="39">
        <f>IF(L117="","",L117)</f>
      </c>
      <c r="K120" s="299">
        <f>IF(M117="","",M117)</f>
      </c>
      <c r="L120" s="304"/>
      <c r="M120" s="305"/>
      <c r="N120" s="305"/>
      <c r="O120" s="288"/>
      <c r="P120" s="139"/>
      <c r="Q120" s="12">
        <f t="shared" si="19"/>
      </c>
      <c r="R120" s="140"/>
      <c r="S120" s="271"/>
      <c r="T120" s="139">
        <v>21</v>
      </c>
      <c r="U120" s="12" t="str">
        <f t="shared" si="20"/>
        <v>-</v>
      </c>
      <c r="V120" s="140">
        <v>17</v>
      </c>
      <c r="W120" s="297"/>
      <c r="X120" s="29">
        <f>AC119</f>
        <v>1</v>
      </c>
      <c r="Y120" s="30" t="s">
        <v>71</v>
      </c>
      <c r="Z120" s="30">
        <f>AD119</f>
        <v>3</v>
      </c>
      <c r="AA120" s="31" t="s">
        <v>65</v>
      </c>
      <c r="AB120" s="4"/>
      <c r="AC120" s="90"/>
      <c r="AD120" s="91"/>
      <c r="AE120" s="125"/>
      <c r="AF120" s="126"/>
      <c r="AG120" s="92"/>
      <c r="AH120" s="91"/>
      <c r="AI120" s="91"/>
      <c r="AJ120" s="92"/>
    </row>
    <row r="121" spans="2:36" ht="11.25" customHeight="1">
      <c r="B121" s="82" t="s">
        <v>160</v>
      </c>
      <c r="C121" s="128" t="s">
        <v>162</v>
      </c>
      <c r="D121" s="134">
        <f>IF(R112="","",R112)</f>
        <v>21</v>
      </c>
      <c r="E121" s="55" t="str">
        <f t="shared" si="21"/>
        <v>-</v>
      </c>
      <c r="F121" s="62">
        <f>IF(P112="","",P112)</f>
        <v>19</v>
      </c>
      <c r="G121" s="286" t="str">
        <f>IF(S112="","",IF(S112="○","×",IF(S112="×","○")))</f>
        <v>○</v>
      </c>
      <c r="H121" s="61">
        <f>IF(R115="","",R115)</f>
        <v>14</v>
      </c>
      <c r="I121" s="55" t="str">
        <f t="shared" si="22"/>
        <v>-</v>
      </c>
      <c r="J121" s="62">
        <f>IF(P115="","",P115)</f>
        <v>21</v>
      </c>
      <c r="K121" s="298" t="str">
        <f>IF(S115="","",IF(S115="○","×",IF(S115="×","○")))</f>
        <v>×</v>
      </c>
      <c r="L121" s="62">
        <f>IF(R118="","",R118)</f>
        <v>21</v>
      </c>
      <c r="M121" s="55" t="str">
        <f aca="true" t="shared" si="23" ref="M121:M126">IF(L121="","","-")</f>
        <v>-</v>
      </c>
      <c r="N121" s="62">
        <f>IF(P118="","",P118)</f>
        <v>19</v>
      </c>
      <c r="O121" s="298" t="str">
        <f>IF(S118="","",IF(S118="○","×",IF(S118="×","○")))</f>
        <v>○</v>
      </c>
      <c r="P121" s="301"/>
      <c r="Q121" s="302"/>
      <c r="R121" s="302"/>
      <c r="S121" s="303"/>
      <c r="T121" s="146">
        <v>21</v>
      </c>
      <c r="U121" s="55" t="str">
        <f t="shared" si="20"/>
        <v>-</v>
      </c>
      <c r="V121" s="147">
        <v>15</v>
      </c>
      <c r="W121" s="296" t="str">
        <f>IF(T121&lt;&gt;"",IF(T121&gt;V121,IF(T122&gt;V122,"○",IF(T123&gt;V123,"○","×")),IF(T122&gt;V122,IF(T123&gt;V123,"○","×"),"×")),"")</f>
        <v>○</v>
      </c>
      <c r="X121" s="289" t="s">
        <v>417</v>
      </c>
      <c r="Y121" s="290"/>
      <c r="Z121" s="290"/>
      <c r="AA121" s="291"/>
      <c r="AB121" s="4"/>
      <c r="AC121" s="96"/>
      <c r="AD121" s="97"/>
      <c r="AE121" s="129"/>
      <c r="AF121" s="130"/>
      <c r="AG121" s="98"/>
      <c r="AH121" s="97"/>
      <c r="AI121" s="97"/>
      <c r="AJ121" s="98"/>
    </row>
    <row r="122" spans="2:36" ht="11.25" customHeight="1">
      <c r="B122" s="79" t="s">
        <v>163</v>
      </c>
      <c r="C122" s="80" t="s">
        <v>161</v>
      </c>
      <c r="D122" s="38">
        <f>IF(R113="","",R113)</f>
        <v>14</v>
      </c>
      <c r="E122" s="12" t="str">
        <f t="shared" si="21"/>
        <v>-</v>
      </c>
      <c r="F122" s="39">
        <f>IF(P113="","",P113)</f>
        <v>21</v>
      </c>
      <c r="G122" s="287" t="str">
        <f>IF(I119="","",I119)</f>
        <v>-</v>
      </c>
      <c r="H122" s="56">
        <f>IF(R116="","",R116)</f>
        <v>21</v>
      </c>
      <c r="I122" s="12" t="str">
        <f t="shared" si="22"/>
        <v>-</v>
      </c>
      <c r="J122" s="39">
        <f>IF(P116="","",P116)</f>
        <v>15</v>
      </c>
      <c r="K122" s="299">
        <f>IF(M119="","",M119)</f>
      </c>
      <c r="L122" s="39">
        <f>IF(R119="","",R119)</f>
        <v>21</v>
      </c>
      <c r="M122" s="12" t="str">
        <f t="shared" si="23"/>
        <v>-</v>
      </c>
      <c r="N122" s="39">
        <f>IF(P119="","",P119)</f>
        <v>17</v>
      </c>
      <c r="O122" s="299" t="str">
        <f>IF(Q119="","",Q119)</f>
        <v>-</v>
      </c>
      <c r="P122" s="304"/>
      <c r="Q122" s="305"/>
      <c r="R122" s="305"/>
      <c r="S122" s="288"/>
      <c r="T122" s="139">
        <v>21</v>
      </c>
      <c r="U122" s="12" t="str">
        <f t="shared" si="20"/>
        <v>-</v>
      </c>
      <c r="V122" s="140">
        <v>13</v>
      </c>
      <c r="W122" s="296"/>
      <c r="X122" s="292"/>
      <c r="Y122" s="293"/>
      <c r="Z122" s="293"/>
      <c r="AA122" s="294"/>
      <c r="AB122" s="4"/>
      <c r="AC122" s="90">
        <f>COUNTIF(D121:W123,"○")</f>
        <v>3</v>
      </c>
      <c r="AD122" s="91">
        <f>COUNTIF(D121:W123,"×")</f>
        <v>1</v>
      </c>
      <c r="AE122" s="125">
        <f>(IF((D121&gt;F121),1,0))+(IF((D122&gt;F122),1,0))+(IF((D123&gt;F123),1,0))+(IF((H121&gt;J121),1,0))+(IF((H122&gt;J122),1,0))+(IF((H123&gt;J123),1,0))+(IF((L121&gt;N121),1,0))+(IF((L122&gt;N122),1,0))+(IF((L123&gt;N123),1,0))+(IF((P121&gt;R121),1,0))+(IF((P122&gt;R122),1,0))+(IF((P123&gt;R123),1,0))+(IF((T121&gt;V121),1,0))+(IF((T122&gt;V122),1,0))+(IF((T123&gt;V123),1,0))</f>
        <v>7</v>
      </c>
      <c r="AF122" s="126">
        <f>(IF((D121&lt;F121),1,0))+(IF((D122&lt;F122),1,0))+(IF((D123&lt;F123),1,0))+(IF((H121&lt;J121),1,0))+(IF((H122&lt;J122),1,0))+(IF((H123&lt;J123),1,0))+(IF((L121&lt;N121),1,0))+(IF((L122&lt;N122),1,0))+(IF((L123&lt;N123),1,0))+(IF((P121&lt;R121),1,0))+(IF((P122&lt;R122),1,0))+(IF((P123&lt;R123),1,0))+(IF((T121&lt;V121),1,0))+(IF((T122&lt;V122),1,0))+(IF((T123&lt;V123),1,0))</f>
        <v>3</v>
      </c>
      <c r="AG122" s="127">
        <f>AE122-AF122</f>
        <v>4</v>
      </c>
      <c r="AH122" s="91">
        <f>SUM(D121:D123,H121:H123,L121:L123,P121:P123,T121:T123)</f>
        <v>190</v>
      </c>
      <c r="AI122" s="91">
        <f>SUM(F121:F123,J121:J123,N121:N123,R121:R123,V121:V123)</f>
        <v>179</v>
      </c>
      <c r="AJ122" s="92">
        <f>AH122-AI122</f>
        <v>11</v>
      </c>
    </row>
    <row r="123" spans="2:36" ht="11.25" customHeight="1">
      <c r="B123" s="79"/>
      <c r="C123" s="81" t="s">
        <v>164</v>
      </c>
      <c r="D123" s="38">
        <f>IF(R114="","",R114)</f>
        <v>21</v>
      </c>
      <c r="E123" s="12" t="str">
        <f t="shared" si="21"/>
        <v>-</v>
      </c>
      <c r="F123" s="39">
        <f>IF(P114="","",P114)</f>
        <v>18</v>
      </c>
      <c r="G123" s="287">
        <f>IF(I120="","",I120)</f>
      </c>
      <c r="H123" s="56">
        <f>IF(R117="","",R117)</f>
        <v>15</v>
      </c>
      <c r="I123" s="12" t="str">
        <f t="shared" si="22"/>
        <v>-</v>
      </c>
      <c r="J123" s="39">
        <f>IF(P117="","",P117)</f>
        <v>21</v>
      </c>
      <c r="K123" s="299">
        <f>IF(M120="","",M120)</f>
      </c>
      <c r="L123" s="39">
        <f>IF(R120="","",R120)</f>
      </c>
      <c r="M123" s="12">
        <f t="shared" si="23"/>
      </c>
      <c r="N123" s="39">
        <f>IF(P120="","",P120)</f>
      </c>
      <c r="O123" s="299">
        <f>IF(Q120="","",Q120)</f>
      </c>
      <c r="P123" s="304"/>
      <c r="Q123" s="305"/>
      <c r="R123" s="305"/>
      <c r="S123" s="288"/>
      <c r="T123" s="139"/>
      <c r="U123" s="12">
        <f t="shared" si="20"/>
      </c>
      <c r="V123" s="140"/>
      <c r="W123" s="297"/>
      <c r="X123" s="29">
        <f>AC122</f>
        <v>3</v>
      </c>
      <c r="Y123" s="30" t="s">
        <v>71</v>
      </c>
      <c r="Z123" s="30">
        <f>AD122</f>
        <v>1</v>
      </c>
      <c r="AA123" s="31" t="s">
        <v>65</v>
      </c>
      <c r="AB123" s="4"/>
      <c r="AC123" s="100"/>
      <c r="AD123" s="101"/>
      <c r="AE123" s="132"/>
      <c r="AF123" s="133"/>
      <c r="AG123" s="102"/>
      <c r="AH123" s="101"/>
      <c r="AI123" s="101"/>
      <c r="AJ123" s="102"/>
    </row>
    <row r="124" spans="2:36" ht="11.25" customHeight="1">
      <c r="B124" s="82" t="s">
        <v>123</v>
      </c>
      <c r="C124" s="83" t="s">
        <v>108</v>
      </c>
      <c r="D124" s="134">
        <f>IF(V112="","",V112)</f>
        <v>10</v>
      </c>
      <c r="E124" s="55" t="str">
        <f t="shared" si="21"/>
        <v>-</v>
      </c>
      <c r="F124" s="62">
        <f>IF(T112="","",T112)</f>
        <v>21</v>
      </c>
      <c r="G124" s="286" t="str">
        <f>IF(W112="","",IF(W112="○","×",IF(W112="×","○")))</f>
        <v>×</v>
      </c>
      <c r="H124" s="61">
        <f>IF(V115="","",V115)</f>
        <v>14</v>
      </c>
      <c r="I124" s="55" t="str">
        <f t="shared" si="22"/>
        <v>-</v>
      </c>
      <c r="J124" s="62">
        <f>IF(T115="","",T115)</f>
        <v>21</v>
      </c>
      <c r="K124" s="298" t="str">
        <f>IF(W115="","",IF(W115="○","×",IF(W115="×","○")))</f>
        <v>×</v>
      </c>
      <c r="L124" s="62">
        <f>IF(V118="","",V118)</f>
        <v>21</v>
      </c>
      <c r="M124" s="55" t="str">
        <f t="shared" si="23"/>
        <v>-</v>
      </c>
      <c r="N124" s="62">
        <f>IF(T118="","",T118)</f>
        <v>13</v>
      </c>
      <c r="O124" s="298" t="str">
        <f>IF(W118="","",IF(W118="○","×",IF(W118="×","○")))</f>
        <v>×</v>
      </c>
      <c r="P124" s="61">
        <f>IF(V121="","",V121)</f>
        <v>15</v>
      </c>
      <c r="Q124" s="55" t="str">
        <f>IF(P124="","","-")</f>
        <v>-</v>
      </c>
      <c r="R124" s="62">
        <f>IF(T121="","",T121)</f>
        <v>21</v>
      </c>
      <c r="S124" s="298" t="str">
        <f>IF(W121="","",IF(W121="○","×",IF(W121="×","○")))</f>
        <v>×</v>
      </c>
      <c r="T124" s="301"/>
      <c r="U124" s="302"/>
      <c r="V124" s="302"/>
      <c r="W124" s="303"/>
      <c r="X124" s="289" t="s">
        <v>425</v>
      </c>
      <c r="Y124" s="290"/>
      <c r="Z124" s="290"/>
      <c r="AA124" s="291"/>
      <c r="AB124" s="4"/>
      <c r="AC124" s="90"/>
      <c r="AD124" s="91"/>
      <c r="AE124" s="125"/>
      <c r="AF124" s="126"/>
      <c r="AG124" s="92"/>
      <c r="AH124" s="91"/>
      <c r="AI124" s="91"/>
      <c r="AJ124" s="92"/>
    </row>
    <row r="125" spans="2:36" ht="11.25" customHeight="1">
      <c r="B125" s="79" t="s">
        <v>58</v>
      </c>
      <c r="C125" s="80" t="s">
        <v>108</v>
      </c>
      <c r="D125" s="38">
        <f>IF(V113="","",V113)</f>
        <v>8</v>
      </c>
      <c r="E125" s="12" t="str">
        <f t="shared" si="21"/>
        <v>-</v>
      </c>
      <c r="F125" s="39">
        <f>IF(T113="","",T113)</f>
        <v>21</v>
      </c>
      <c r="G125" s="287">
        <f>IF(I116="","",I116)</f>
      </c>
      <c r="H125" s="56">
        <f>IF(V116="","",V116)</f>
        <v>17</v>
      </c>
      <c r="I125" s="12" t="str">
        <f t="shared" si="22"/>
        <v>-</v>
      </c>
      <c r="J125" s="39">
        <f>IF(T116="","",T116)</f>
        <v>21</v>
      </c>
      <c r="K125" s="299" t="str">
        <f>IF(M122="","",M122)</f>
        <v>-</v>
      </c>
      <c r="L125" s="39">
        <f>IF(V119="","",V119)</f>
        <v>13</v>
      </c>
      <c r="M125" s="12" t="str">
        <f t="shared" si="23"/>
        <v>-</v>
      </c>
      <c r="N125" s="39">
        <f>IF(T119="","",T119)</f>
        <v>21</v>
      </c>
      <c r="O125" s="299">
        <f>IF(Q122="","",Q122)</f>
      </c>
      <c r="P125" s="56">
        <f>IF(V122="","",V122)</f>
        <v>13</v>
      </c>
      <c r="Q125" s="12" t="str">
        <f>IF(P125="","","-")</f>
        <v>-</v>
      </c>
      <c r="R125" s="39">
        <f>IF(T122="","",T122)</f>
        <v>21</v>
      </c>
      <c r="S125" s="299" t="str">
        <f>IF(U122="","",U122)</f>
        <v>-</v>
      </c>
      <c r="T125" s="304"/>
      <c r="U125" s="305"/>
      <c r="V125" s="305"/>
      <c r="W125" s="288"/>
      <c r="X125" s="292"/>
      <c r="Y125" s="293"/>
      <c r="Z125" s="293"/>
      <c r="AA125" s="294"/>
      <c r="AB125" s="4"/>
      <c r="AC125" s="90">
        <f>COUNTIF(D124:W126,"○")</f>
        <v>0</v>
      </c>
      <c r="AD125" s="91">
        <f>COUNTIF(D124:W126,"×")</f>
        <v>4</v>
      </c>
      <c r="AE125" s="125">
        <f>(IF((D124&gt;F124),1,0))+(IF((D125&gt;F125),1,0))+(IF((D126&gt;F126),1,0))+(IF((H124&gt;J124),1,0))+(IF((H125&gt;J125),1,0))+(IF((H126&gt;J126),1,0))+(IF((L124&gt;N124),1,0))+(IF((L125&gt;N125),1,0))+(IF((L126&gt;N126),1,0))+(IF((P124&gt;R124),1,0))+(IF((P125&gt;R125),1,0))+(IF((P126&gt;R126),1,0))+(IF((T124&gt;V124),1,0))+(IF((T125&gt;V125),1,0))+(IF((T126&gt;V126),1,0))</f>
        <v>1</v>
      </c>
      <c r="AF125" s="126">
        <f>(IF((D124&lt;F124),1,0))+(IF((D125&lt;F125),1,0))+(IF((D126&lt;F126),1,0))+(IF((H124&lt;J124),1,0))+(IF((H125&lt;J125),1,0))+(IF((H126&lt;J126),1,0))+(IF((L124&lt;N124),1,0))+(IF((L125&lt;N125),1,0))+(IF((L126&lt;N126),1,0))+(IF((P124&lt;R124),1,0))+(IF((P125&lt;R125),1,0))+(IF((P126&lt;R126),1,0))+(IF((T124&lt;V124),1,0))+(IF((T125&lt;V125),1,0))+(IF((T126&lt;V126),1,0))</f>
        <v>8</v>
      </c>
      <c r="AG125" s="127">
        <f>AE125-AF125</f>
        <v>-7</v>
      </c>
      <c r="AH125" s="91">
        <f>SUM(D124:D126,H124:H126,L124:L126,P124:P126,T124:T126)</f>
        <v>128</v>
      </c>
      <c r="AI125" s="91">
        <f>SUM(F124:F126,J124:J126,N124:N126,R124:R126,V124:V126)</f>
        <v>181</v>
      </c>
      <c r="AJ125" s="92">
        <f>AH125-AI125</f>
        <v>-53</v>
      </c>
    </row>
    <row r="126" spans="2:36" ht="11.25" customHeight="1" thickBot="1">
      <c r="B126" s="93"/>
      <c r="C126" s="135" t="s">
        <v>10</v>
      </c>
      <c r="D126" s="66">
        <f>IF(V114="","",V114)</f>
      </c>
      <c r="E126" s="67">
        <f t="shared" si="21"/>
      </c>
      <c r="F126" s="68">
        <f>IF(T114="","",T114)</f>
      </c>
      <c r="G126" s="264">
        <f>IF(I117="","",I117)</f>
      </c>
      <c r="H126" s="69">
        <f>IF(V117="","",V117)</f>
      </c>
      <c r="I126" s="67">
        <f t="shared" si="22"/>
      </c>
      <c r="J126" s="68">
        <f>IF(T117="","",T117)</f>
      </c>
      <c r="K126" s="300">
        <f>IF(M123="","",M123)</f>
      </c>
      <c r="L126" s="68">
        <f>IF(V120="","",V120)</f>
        <v>17</v>
      </c>
      <c r="M126" s="67" t="str">
        <f t="shared" si="23"/>
        <v>-</v>
      </c>
      <c r="N126" s="68">
        <f>IF(T120="","",T120)</f>
        <v>21</v>
      </c>
      <c r="O126" s="300">
        <f>IF(Q123="","",Q123)</f>
      </c>
      <c r="P126" s="69">
        <f>IF(V123="","",V123)</f>
      </c>
      <c r="Q126" s="67">
        <f>IF(P126="","","-")</f>
      </c>
      <c r="R126" s="68">
        <f>IF(T123="","",T123)</f>
      </c>
      <c r="S126" s="300">
        <f>IF(U123="","",U123)</f>
      </c>
      <c r="T126" s="283"/>
      <c r="U126" s="284"/>
      <c r="V126" s="284"/>
      <c r="W126" s="285"/>
      <c r="X126" s="70">
        <f>AC125</f>
        <v>0</v>
      </c>
      <c r="Y126" s="71" t="s">
        <v>71</v>
      </c>
      <c r="Z126" s="71">
        <f>AD125</f>
        <v>4</v>
      </c>
      <c r="AA126" s="72" t="s">
        <v>65</v>
      </c>
      <c r="AB126" s="4"/>
      <c r="AC126" s="100"/>
      <c r="AD126" s="101"/>
      <c r="AE126" s="132"/>
      <c r="AF126" s="133"/>
      <c r="AG126" s="102"/>
      <c r="AH126" s="101"/>
      <c r="AI126" s="101"/>
      <c r="AJ126" s="102"/>
    </row>
    <row r="127" spans="2:29" s="1" customFormat="1" ht="3.75" customHeight="1" thickBot="1">
      <c r="B127" s="65"/>
      <c r="C127" s="99"/>
      <c r="D127" s="148"/>
      <c r="E127" s="149"/>
      <c r="F127" s="148"/>
      <c r="G127" s="148"/>
      <c r="H127" s="148"/>
      <c r="I127" s="148"/>
      <c r="J127" s="148"/>
      <c r="K127" s="148"/>
      <c r="L127" s="148"/>
      <c r="M127" s="149"/>
      <c r="N127" s="148"/>
      <c r="O127" s="159"/>
      <c r="P127" s="148"/>
      <c r="Q127" s="149"/>
      <c r="R127" s="148"/>
      <c r="S127" s="159"/>
      <c r="T127" s="160"/>
      <c r="U127" s="160"/>
      <c r="V127" s="160"/>
      <c r="W127" s="160"/>
      <c r="X127" s="108"/>
      <c r="Y127" s="11"/>
      <c r="Z127" s="11"/>
      <c r="AA127" s="109"/>
      <c r="AB127" s="109"/>
      <c r="AC127" s="151"/>
    </row>
    <row r="128" spans="2:36" ht="11.25" customHeight="1">
      <c r="B128" s="377" t="s">
        <v>76</v>
      </c>
      <c r="C128" s="378"/>
      <c r="D128" s="361" t="str">
        <f>B130</f>
        <v>山極正夫</v>
      </c>
      <c r="E128" s="313"/>
      <c r="F128" s="313"/>
      <c r="G128" s="314"/>
      <c r="H128" s="312" t="str">
        <f>B133</f>
        <v>永井勝義</v>
      </c>
      <c r="I128" s="313"/>
      <c r="J128" s="313"/>
      <c r="K128" s="314"/>
      <c r="L128" s="312" t="str">
        <f>B136</f>
        <v>樋口悟</v>
      </c>
      <c r="M128" s="313"/>
      <c r="N128" s="313"/>
      <c r="O128" s="314"/>
      <c r="P128" s="312" t="str">
        <f>B139</f>
        <v>椿翔吾</v>
      </c>
      <c r="Q128" s="313"/>
      <c r="R128" s="313"/>
      <c r="S128" s="314"/>
      <c r="T128" s="312" t="str">
        <f>B142</f>
        <v>近藤康太</v>
      </c>
      <c r="U128" s="313"/>
      <c r="V128" s="313"/>
      <c r="W128" s="314"/>
      <c r="X128" s="315" t="s">
        <v>110</v>
      </c>
      <c r="Y128" s="316"/>
      <c r="Z128" s="316"/>
      <c r="AA128" s="317"/>
      <c r="AB128" s="4"/>
      <c r="AC128" s="318" t="s">
        <v>61</v>
      </c>
      <c r="AD128" s="319"/>
      <c r="AE128" s="320" t="s">
        <v>62</v>
      </c>
      <c r="AF128" s="321"/>
      <c r="AG128" s="322"/>
      <c r="AH128" s="265" t="s">
        <v>63</v>
      </c>
      <c r="AI128" s="266"/>
      <c r="AJ128" s="267"/>
    </row>
    <row r="129" spans="2:36" ht="11.25" customHeight="1" thickBot="1">
      <c r="B129" s="379"/>
      <c r="C129" s="380"/>
      <c r="D129" s="376" t="str">
        <f>B131</f>
        <v>上野英子</v>
      </c>
      <c r="E129" s="277"/>
      <c r="F129" s="277"/>
      <c r="G129" s="269"/>
      <c r="H129" s="276" t="str">
        <f>B134</f>
        <v>石田ユミ</v>
      </c>
      <c r="I129" s="277"/>
      <c r="J129" s="277"/>
      <c r="K129" s="269"/>
      <c r="L129" s="276" t="str">
        <f>B137</f>
        <v>的場梢</v>
      </c>
      <c r="M129" s="277"/>
      <c r="N129" s="277"/>
      <c r="O129" s="269"/>
      <c r="P129" s="276" t="str">
        <f>B140</f>
        <v>兵頭祐衣</v>
      </c>
      <c r="Q129" s="277"/>
      <c r="R129" s="277"/>
      <c r="S129" s="269"/>
      <c r="T129" s="276" t="str">
        <f>B143</f>
        <v>近藤すみ代</v>
      </c>
      <c r="U129" s="277"/>
      <c r="V129" s="277"/>
      <c r="W129" s="269"/>
      <c r="X129" s="268" t="s">
        <v>111</v>
      </c>
      <c r="Y129" s="306"/>
      <c r="Z129" s="306"/>
      <c r="AA129" s="307"/>
      <c r="AB129" s="4"/>
      <c r="AC129" s="86" t="s">
        <v>64</v>
      </c>
      <c r="AD129" s="87" t="s">
        <v>65</v>
      </c>
      <c r="AE129" s="86" t="s">
        <v>66</v>
      </c>
      <c r="AF129" s="87" t="s">
        <v>67</v>
      </c>
      <c r="AG129" s="88" t="s">
        <v>68</v>
      </c>
      <c r="AH129" s="87" t="s">
        <v>69</v>
      </c>
      <c r="AI129" s="87" t="s">
        <v>67</v>
      </c>
      <c r="AJ129" s="88" t="s">
        <v>68</v>
      </c>
    </row>
    <row r="130" spans="2:36" ht="11.25" customHeight="1">
      <c r="B130" s="124" t="s">
        <v>173</v>
      </c>
      <c r="C130" s="80" t="s">
        <v>157</v>
      </c>
      <c r="D130" s="341"/>
      <c r="E130" s="342"/>
      <c r="F130" s="342"/>
      <c r="G130" s="343"/>
      <c r="H130" s="139">
        <v>21</v>
      </c>
      <c r="I130" s="12" t="str">
        <f>IF(H130="","","-")</f>
        <v>-</v>
      </c>
      <c r="J130" s="140">
        <v>13</v>
      </c>
      <c r="K130" s="346" t="str">
        <f>IF(H130&lt;&gt;"",IF(H130&gt;J130,IF(H131&gt;J131,"○",IF(H132&gt;J132,"○","×")),IF(H131&gt;J131,IF(H132&gt;J132,"○","×"),"×")),"")</f>
        <v>○</v>
      </c>
      <c r="L130" s="139">
        <v>11</v>
      </c>
      <c r="M130" s="13" t="str">
        <f aca="true" t="shared" si="24" ref="M130:M135">IF(L130="","","-")</f>
        <v>-</v>
      </c>
      <c r="N130" s="141">
        <v>21</v>
      </c>
      <c r="O130" s="346" t="str">
        <f>IF(L130&lt;&gt;"",IF(L130&gt;N130,IF(L131&gt;N131,"○",IF(L132&gt;N132,"○","×")),IF(L131&gt;N131,IF(L132&gt;N132,"○","×"),"×")),"")</f>
        <v>×</v>
      </c>
      <c r="P130" s="139">
        <v>21</v>
      </c>
      <c r="Q130" s="13" t="str">
        <f aca="true" t="shared" si="25" ref="Q130:Q138">IF(P130="","","-")</f>
        <v>-</v>
      </c>
      <c r="R130" s="141">
        <v>18</v>
      </c>
      <c r="S130" s="346" t="str">
        <f>IF(P130&lt;&gt;"",IF(P130&gt;R130,IF(P131&gt;R131,"○",IF(P132&gt;R132,"○","×")),IF(P131&gt;R131,IF(P132&gt;R132,"○","×"),"×")),"")</f>
        <v>○</v>
      </c>
      <c r="T130" s="139">
        <v>21</v>
      </c>
      <c r="U130" s="13" t="str">
        <f aca="true" t="shared" si="26" ref="U130:U141">IF(T130="","","-")</f>
        <v>-</v>
      </c>
      <c r="V130" s="141">
        <v>13</v>
      </c>
      <c r="W130" s="308" t="str">
        <f>IF(T130&lt;&gt;"",IF(T130&gt;V130,IF(T131&gt;V131,"○",IF(T132&gt;V132,"○","×")),IF(T131&gt;V131,IF(T132&gt;V132,"○","×"),"×")),"")</f>
        <v>×</v>
      </c>
      <c r="X130" s="309" t="s">
        <v>418</v>
      </c>
      <c r="Y130" s="310"/>
      <c r="Z130" s="310"/>
      <c r="AA130" s="311"/>
      <c r="AB130" s="4"/>
      <c r="AC130" s="90"/>
      <c r="AD130" s="91"/>
      <c r="AE130" s="125"/>
      <c r="AF130" s="126"/>
      <c r="AG130" s="92"/>
      <c r="AH130" s="91"/>
      <c r="AI130" s="91"/>
      <c r="AJ130" s="92"/>
    </row>
    <row r="131" spans="2:36" ht="11.25" customHeight="1">
      <c r="B131" s="124" t="s">
        <v>174</v>
      </c>
      <c r="C131" s="80" t="s">
        <v>158</v>
      </c>
      <c r="D131" s="344"/>
      <c r="E131" s="305"/>
      <c r="F131" s="305"/>
      <c r="G131" s="288"/>
      <c r="H131" s="139">
        <v>21</v>
      </c>
      <c r="I131" s="12" t="str">
        <f>IF(H131="","","-")</f>
        <v>-</v>
      </c>
      <c r="J131" s="143">
        <v>15</v>
      </c>
      <c r="K131" s="270"/>
      <c r="L131" s="139">
        <v>17</v>
      </c>
      <c r="M131" s="12" t="str">
        <f t="shared" si="24"/>
        <v>-</v>
      </c>
      <c r="N131" s="140">
        <v>21</v>
      </c>
      <c r="O131" s="270"/>
      <c r="P131" s="139">
        <v>21</v>
      </c>
      <c r="Q131" s="12" t="str">
        <f t="shared" si="25"/>
        <v>-</v>
      </c>
      <c r="R131" s="140">
        <v>19</v>
      </c>
      <c r="S131" s="270"/>
      <c r="T131" s="139">
        <v>12</v>
      </c>
      <c r="U131" s="12" t="str">
        <f t="shared" si="26"/>
        <v>-</v>
      </c>
      <c r="V131" s="140">
        <v>21</v>
      </c>
      <c r="W131" s="296"/>
      <c r="X131" s="292"/>
      <c r="Y131" s="293"/>
      <c r="Z131" s="293"/>
      <c r="AA131" s="294"/>
      <c r="AB131" s="4"/>
      <c r="AC131" s="90">
        <f>COUNTIF(D130:W132,"○")</f>
        <v>2</v>
      </c>
      <c r="AD131" s="91">
        <f>COUNTIF(D130:W132,"×")</f>
        <v>2</v>
      </c>
      <c r="AE131" s="125">
        <f>(IF((D130&gt;F130),1,0))+(IF((D131&gt;F131),1,0))+(IF((D132&gt;F132),1,0))+(IF((H130&gt;J130),1,0))+(IF((H131&gt;J131),1,0))+(IF((H132&gt;J132),1,0))+(IF((L130&gt;N130),1,0))+(IF((L131&gt;N131),1,0))+(IF((L132&gt;N132),1,0))+(IF((P130&gt;R130),1,0))+(IF((P131&gt;R131),1,0))+(IF((P132&gt;R132),1,0))+(IF((T130&gt;V130),1,0))+(IF((T131&gt;V131),1,0))+(IF((T132&gt;V132),1,0))</f>
        <v>5</v>
      </c>
      <c r="AF131" s="126">
        <f>(IF((D130&lt;F130),1,0))+(IF((D131&lt;F131),1,0))+(IF((D132&lt;F132),1,0))+(IF((H130&lt;J130),1,0))+(IF((H131&lt;J131),1,0))+(IF((H132&lt;J132),1,0))+(IF((L130&lt;N130),1,0))+(IF((L131&lt;N131),1,0))+(IF((L132&lt;N132),1,0))+(IF((P130&lt;R130),1,0))+(IF((P131&lt;R131),1,0))+(IF((P132&lt;R132),1,0))+(IF((T130&lt;V130),1,0))+(IF((T131&lt;V131),1,0))+(IF((T132&lt;V132),1,0))</f>
        <v>4</v>
      </c>
      <c r="AG131" s="127">
        <f>AE131-AF131</f>
        <v>1</v>
      </c>
      <c r="AH131" s="91">
        <f>SUM(D130:D132,H130:H132,L130:L132,P130:P132,T130:T132)</f>
        <v>158</v>
      </c>
      <c r="AI131" s="91">
        <f>SUM(F130:F132,J130:J132,N130:N132,R130:R132,V130:V132)</f>
        <v>162</v>
      </c>
      <c r="AJ131" s="92">
        <f>AH131-AI131</f>
        <v>-4</v>
      </c>
    </row>
    <row r="132" spans="2:36" ht="11.25" customHeight="1">
      <c r="B132" s="85"/>
      <c r="C132" s="81" t="s">
        <v>336</v>
      </c>
      <c r="D132" s="345"/>
      <c r="E132" s="262"/>
      <c r="F132" s="262"/>
      <c r="G132" s="263"/>
      <c r="H132" s="144"/>
      <c r="I132" s="12">
        <f>IF(H132="","","-")</f>
      </c>
      <c r="J132" s="145"/>
      <c r="K132" s="271"/>
      <c r="L132" s="144"/>
      <c r="M132" s="28">
        <f t="shared" si="24"/>
      </c>
      <c r="N132" s="145"/>
      <c r="O132" s="270"/>
      <c r="P132" s="139"/>
      <c r="Q132" s="12">
        <f t="shared" si="25"/>
      </c>
      <c r="R132" s="140"/>
      <c r="S132" s="270"/>
      <c r="T132" s="139">
        <v>13</v>
      </c>
      <c r="U132" s="12" t="str">
        <f t="shared" si="26"/>
        <v>-</v>
      </c>
      <c r="V132" s="140">
        <v>21</v>
      </c>
      <c r="W132" s="296"/>
      <c r="X132" s="29">
        <f>AC131</f>
        <v>2</v>
      </c>
      <c r="Y132" s="30" t="s">
        <v>71</v>
      </c>
      <c r="Z132" s="30">
        <f>AD131</f>
        <v>2</v>
      </c>
      <c r="AA132" s="31" t="s">
        <v>65</v>
      </c>
      <c r="AB132" s="4"/>
      <c r="AC132" s="90"/>
      <c r="AD132" s="91"/>
      <c r="AE132" s="125"/>
      <c r="AF132" s="126"/>
      <c r="AG132" s="92"/>
      <c r="AH132" s="91"/>
      <c r="AI132" s="91"/>
      <c r="AJ132" s="92"/>
    </row>
    <row r="133" spans="2:36" ht="11.25" customHeight="1">
      <c r="B133" s="124" t="s">
        <v>166</v>
      </c>
      <c r="C133" s="128" t="s">
        <v>347</v>
      </c>
      <c r="D133" s="38">
        <f>IF(J130="","",J130)</f>
        <v>13</v>
      </c>
      <c r="E133" s="12" t="str">
        <f aca="true" t="shared" si="27" ref="E133:E144">IF(D133="","","-")</f>
        <v>-</v>
      </c>
      <c r="F133" s="39">
        <f>IF(H130="","",H130)</f>
        <v>21</v>
      </c>
      <c r="G133" s="298" t="str">
        <f>IF(K130="","",IF(K130="○","×",IF(K130="×","○")))</f>
        <v>×</v>
      </c>
      <c r="H133" s="301"/>
      <c r="I133" s="302"/>
      <c r="J133" s="302"/>
      <c r="K133" s="303"/>
      <c r="L133" s="139">
        <v>15</v>
      </c>
      <c r="M133" s="12" t="str">
        <f t="shared" si="24"/>
        <v>-</v>
      </c>
      <c r="N133" s="140">
        <v>21</v>
      </c>
      <c r="O133" s="375" t="str">
        <f>IF(L133&lt;&gt;"",IF(L133&gt;N133,IF(L134&gt;N134,"○",IF(L135&gt;N135,"○","×")),IF(L134&gt;N134,IF(L135&gt;N135,"○","×"),"×")),"")</f>
        <v>×</v>
      </c>
      <c r="P133" s="146">
        <v>20</v>
      </c>
      <c r="Q133" s="55" t="str">
        <f t="shared" si="25"/>
        <v>-</v>
      </c>
      <c r="R133" s="147">
        <v>21</v>
      </c>
      <c r="S133" s="375" t="str">
        <f>IF(P133&lt;&gt;"",IF(P133&gt;R133,IF(P134&gt;R134,"○",IF(P135&gt;R135,"○","×")),IF(P134&gt;R134,IF(P135&gt;R135,"○","×"),"×")),"")</f>
        <v>○</v>
      </c>
      <c r="T133" s="146">
        <v>21</v>
      </c>
      <c r="U133" s="55" t="str">
        <f t="shared" si="26"/>
        <v>-</v>
      </c>
      <c r="V133" s="147">
        <v>16</v>
      </c>
      <c r="W133" s="295" t="str">
        <f>IF(T133&lt;&gt;"",IF(T133&gt;V133,IF(T134&gt;V134,"○",IF(T135&gt;V135,"○","×")),IF(T134&gt;V134,IF(T135&gt;V135,"○","×"),"×")),"")</f>
        <v>×</v>
      </c>
      <c r="X133" s="289" t="s">
        <v>419</v>
      </c>
      <c r="Y133" s="290"/>
      <c r="Z133" s="290"/>
      <c r="AA133" s="291"/>
      <c r="AB133" s="4"/>
      <c r="AC133" s="96"/>
      <c r="AD133" s="97"/>
      <c r="AE133" s="129"/>
      <c r="AF133" s="130"/>
      <c r="AG133" s="98"/>
      <c r="AH133" s="97"/>
      <c r="AI133" s="97"/>
      <c r="AJ133" s="98"/>
    </row>
    <row r="134" spans="2:36" ht="11.25" customHeight="1">
      <c r="B134" s="124" t="s">
        <v>167</v>
      </c>
      <c r="C134" s="80" t="s">
        <v>347</v>
      </c>
      <c r="D134" s="38">
        <f>IF(J131="","",J131)</f>
        <v>15</v>
      </c>
      <c r="E134" s="12" t="str">
        <f t="shared" si="27"/>
        <v>-</v>
      </c>
      <c r="F134" s="39">
        <f>IF(H131="","",H131)</f>
        <v>21</v>
      </c>
      <c r="G134" s="299" t="str">
        <f>IF(I131="","",I131)</f>
        <v>-</v>
      </c>
      <c r="H134" s="304"/>
      <c r="I134" s="305"/>
      <c r="J134" s="305"/>
      <c r="K134" s="288"/>
      <c r="L134" s="139">
        <v>15</v>
      </c>
      <c r="M134" s="12" t="str">
        <f t="shared" si="24"/>
        <v>-</v>
      </c>
      <c r="N134" s="140">
        <v>21</v>
      </c>
      <c r="O134" s="270"/>
      <c r="P134" s="139">
        <v>21</v>
      </c>
      <c r="Q134" s="12" t="str">
        <f t="shared" si="25"/>
        <v>-</v>
      </c>
      <c r="R134" s="140">
        <v>14</v>
      </c>
      <c r="S134" s="270"/>
      <c r="T134" s="139">
        <v>18</v>
      </c>
      <c r="U134" s="12" t="str">
        <f t="shared" si="26"/>
        <v>-</v>
      </c>
      <c r="V134" s="140">
        <v>21</v>
      </c>
      <c r="W134" s="296"/>
      <c r="X134" s="292"/>
      <c r="Y134" s="293"/>
      <c r="Z134" s="293"/>
      <c r="AA134" s="294"/>
      <c r="AB134" s="4"/>
      <c r="AC134" s="90">
        <f>COUNTIF(D133:W135,"○")</f>
        <v>1</v>
      </c>
      <c r="AD134" s="91">
        <f>COUNTIF(D133:W135,"×")</f>
        <v>3</v>
      </c>
      <c r="AE134" s="125">
        <f>(IF((D133&gt;F133),1,0))+(IF((D134&gt;F134),1,0))+(IF((D135&gt;F135),1,0))+(IF((H133&gt;J133),1,0))+(IF((H134&gt;J134),1,0))+(IF((H135&gt;J135),1,0))+(IF((L133&gt;N133),1,0))+(IF((L134&gt;N134),1,0))+(IF((L135&gt;N135),1,0))+(IF((P133&gt;R133),1,0))+(IF((P134&gt;R134),1,0))+(IF((P135&gt;R135),1,0))+(IF((T133&gt;V133),1,0))+(IF((T134&gt;V134),1,0))+(IF((T135&gt;V135),1,0))</f>
        <v>3</v>
      </c>
      <c r="AF134" s="126">
        <f>(IF((D133&lt;F133),1,0))+(IF((D134&lt;F134),1,0))+(IF((D135&lt;F135),1,0))+(IF((H133&lt;J133),1,0))+(IF((H134&lt;J134),1,0))+(IF((H135&lt;J135),1,0))+(IF((L133&lt;N133),1,0))+(IF((L134&lt;N134),1,0))+(IF((L135&lt;N135),1,0))+(IF((P133&lt;R133),1,0))+(IF((P134&lt;R134),1,0))+(IF((P135&lt;R135),1,0))+(IF((T133&lt;V133),1,0))+(IF((T134&lt;V134),1,0))+(IF((T135&lt;V135),1,0))</f>
        <v>7</v>
      </c>
      <c r="AG134" s="127">
        <f>AE134-AF134</f>
        <v>-4</v>
      </c>
      <c r="AH134" s="91">
        <f>SUM(D133:D135,H133:H135,L133:L135,P133:P135,T133:T135)</f>
        <v>179</v>
      </c>
      <c r="AI134" s="91">
        <f>SUM(F133:F135,J133:J135,N133:N135,R133:R135,V133:V135)</f>
        <v>189</v>
      </c>
      <c r="AJ134" s="92">
        <f>AH134-AI134</f>
        <v>-10</v>
      </c>
    </row>
    <row r="135" spans="2:36" ht="11.25" customHeight="1">
      <c r="B135" s="85"/>
      <c r="C135" s="131" t="s">
        <v>86</v>
      </c>
      <c r="D135" s="48">
        <f>IF(J132="","",J132)</f>
      </c>
      <c r="E135" s="12">
        <f t="shared" si="27"/>
      </c>
      <c r="F135" s="49">
        <f>IF(H132="","",H132)</f>
      </c>
      <c r="G135" s="323">
        <f>IF(I132="","",I132)</f>
      </c>
      <c r="H135" s="272"/>
      <c r="I135" s="262"/>
      <c r="J135" s="262"/>
      <c r="K135" s="263"/>
      <c r="L135" s="144"/>
      <c r="M135" s="12">
        <f t="shared" si="24"/>
      </c>
      <c r="N135" s="145"/>
      <c r="O135" s="271"/>
      <c r="P135" s="144">
        <v>21</v>
      </c>
      <c r="Q135" s="28" t="str">
        <f t="shared" si="25"/>
        <v>-</v>
      </c>
      <c r="R135" s="145">
        <v>12</v>
      </c>
      <c r="S135" s="271"/>
      <c r="T135" s="144">
        <v>20</v>
      </c>
      <c r="U135" s="28" t="str">
        <f t="shared" si="26"/>
        <v>-</v>
      </c>
      <c r="V135" s="145">
        <v>21</v>
      </c>
      <c r="W135" s="296"/>
      <c r="X135" s="29">
        <f>AC134</f>
        <v>1</v>
      </c>
      <c r="Y135" s="30" t="s">
        <v>71</v>
      </c>
      <c r="Z135" s="30">
        <f>AD134</f>
        <v>3</v>
      </c>
      <c r="AA135" s="31" t="s">
        <v>65</v>
      </c>
      <c r="AB135" s="4"/>
      <c r="AC135" s="100"/>
      <c r="AD135" s="101"/>
      <c r="AE135" s="132"/>
      <c r="AF135" s="133"/>
      <c r="AG135" s="102"/>
      <c r="AH135" s="101"/>
      <c r="AI135" s="101"/>
      <c r="AJ135" s="102"/>
    </row>
    <row r="136" spans="2:36" ht="11.25" customHeight="1">
      <c r="B136" s="79" t="s">
        <v>168</v>
      </c>
      <c r="C136" s="80" t="s">
        <v>169</v>
      </c>
      <c r="D136" s="38">
        <f>IF(N130="","",N130)</f>
        <v>21</v>
      </c>
      <c r="E136" s="55" t="str">
        <f t="shared" si="27"/>
        <v>-</v>
      </c>
      <c r="F136" s="39">
        <f>IF(L130="","",L130)</f>
        <v>11</v>
      </c>
      <c r="G136" s="298" t="str">
        <f>IF(O130="","",IF(O130="○","×",IF(O130="×","○")))</f>
        <v>○</v>
      </c>
      <c r="H136" s="56">
        <f>IF(N133="","",N133)</f>
        <v>21</v>
      </c>
      <c r="I136" s="12" t="str">
        <f aca="true" t="shared" si="28" ref="I136:I144">IF(H136="","","-")</f>
        <v>-</v>
      </c>
      <c r="J136" s="39">
        <f>IF(L133="","",L133)</f>
        <v>15</v>
      </c>
      <c r="K136" s="298" t="str">
        <f>IF(O133="","",IF(O133="○","×",IF(O133="×","○")))</f>
        <v>○</v>
      </c>
      <c r="L136" s="301"/>
      <c r="M136" s="302"/>
      <c r="N136" s="302"/>
      <c r="O136" s="303"/>
      <c r="P136" s="139">
        <v>21</v>
      </c>
      <c r="Q136" s="12" t="str">
        <f t="shared" si="25"/>
        <v>-</v>
      </c>
      <c r="R136" s="140">
        <v>8</v>
      </c>
      <c r="S136" s="270" t="str">
        <f>IF(P136&lt;&gt;"",IF(P136&gt;R136,IF(P137&gt;R137,"○",IF(P138&gt;R138,"○","×")),IF(P137&gt;R137,IF(P138&gt;R138,"○","×"),"×")),"")</f>
        <v>○</v>
      </c>
      <c r="T136" s="139">
        <v>21</v>
      </c>
      <c r="U136" s="12" t="str">
        <f t="shared" si="26"/>
        <v>-</v>
      </c>
      <c r="V136" s="140">
        <v>11</v>
      </c>
      <c r="W136" s="295" t="str">
        <f>IF(T136&lt;&gt;"",IF(T136&gt;V136,IF(T137&gt;V137,"○",IF(T138&gt;V138,"○","×")),IF(T137&gt;V137,IF(T138&gt;V138,"○","×"),"×")),"")</f>
        <v>○</v>
      </c>
      <c r="X136" s="289" t="s">
        <v>415</v>
      </c>
      <c r="Y136" s="290"/>
      <c r="Z136" s="290"/>
      <c r="AA136" s="291"/>
      <c r="AB136" s="4"/>
      <c r="AC136" s="90"/>
      <c r="AD136" s="91"/>
      <c r="AE136" s="125"/>
      <c r="AF136" s="126"/>
      <c r="AG136" s="92"/>
      <c r="AH136" s="91"/>
      <c r="AI136" s="91"/>
      <c r="AJ136" s="92"/>
    </row>
    <row r="137" spans="2:36" ht="11.25" customHeight="1">
      <c r="B137" s="79" t="s">
        <v>170</v>
      </c>
      <c r="C137" s="80" t="s">
        <v>169</v>
      </c>
      <c r="D137" s="38">
        <f>IF(N131="","",N131)</f>
        <v>21</v>
      </c>
      <c r="E137" s="12" t="str">
        <f t="shared" si="27"/>
        <v>-</v>
      </c>
      <c r="F137" s="39">
        <f>IF(L131="","",L131)</f>
        <v>17</v>
      </c>
      <c r="G137" s="299">
        <f>IF(I134="","",I134)</f>
      </c>
      <c r="H137" s="56">
        <f>IF(N134="","",N134)</f>
        <v>21</v>
      </c>
      <c r="I137" s="12" t="str">
        <f t="shared" si="28"/>
        <v>-</v>
      </c>
      <c r="J137" s="39">
        <f>IF(L134="","",L134)</f>
        <v>15</v>
      </c>
      <c r="K137" s="299" t="str">
        <f>IF(M134="","",M134)</f>
        <v>-</v>
      </c>
      <c r="L137" s="304"/>
      <c r="M137" s="305"/>
      <c r="N137" s="305"/>
      <c r="O137" s="288"/>
      <c r="P137" s="139">
        <v>21</v>
      </c>
      <c r="Q137" s="12" t="str">
        <f t="shared" si="25"/>
        <v>-</v>
      </c>
      <c r="R137" s="140">
        <v>18</v>
      </c>
      <c r="S137" s="270"/>
      <c r="T137" s="139">
        <v>13</v>
      </c>
      <c r="U137" s="12" t="str">
        <f t="shared" si="26"/>
        <v>-</v>
      </c>
      <c r="V137" s="140">
        <v>21</v>
      </c>
      <c r="W137" s="296"/>
      <c r="X137" s="292"/>
      <c r="Y137" s="293"/>
      <c r="Z137" s="293"/>
      <c r="AA137" s="294"/>
      <c r="AB137" s="4"/>
      <c r="AC137" s="90">
        <f>COUNTIF(D136:W138,"○")</f>
        <v>4</v>
      </c>
      <c r="AD137" s="91">
        <f>COUNTIF(D136:W138,"×")</f>
        <v>0</v>
      </c>
      <c r="AE137" s="125">
        <f>(IF((D136&gt;F136),1,0))+(IF((D137&gt;F137),1,0))+(IF((D138&gt;F138),1,0))+(IF((H136&gt;J136),1,0))+(IF((H137&gt;J137),1,0))+(IF((H138&gt;J138),1,0))+(IF((L136&gt;N136),1,0))+(IF((L137&gt;N137),1,0))+(IF((L138&gt;N138),1,0))+(IF((P136&gt;R136),1,0))+(IF((P137&gt;R137),1,0))+(IF((P138&gt;R138),1,0))+(IF((T136&gt;V136),1,0))+(IF((T137&gt;V137),1,0))+(IF((T138&gt;V138),1,0))</f>
        <v>8</v>
      </c>
      <c r="AF137" s="126">
        <f>(IF((D136&lt;F136),1,0))+(IF((D137&lt;F137),1,0))+(IF((D138&lt;F138),1,0))+(IF((H136&lt;J136),1,0))+(IF((H137&lt;J137),1,0))+(IF((H138&lt;J138),1,0))+(IF((L136&lt;N136),1,0))+(IF((L137&lt;N137),1,0))+(IF((L138&lt;N138),1,0))+(IF((P136&lt;R136),1,0))+(IF((P137&lt;R137),1,0))+(IF((P138&lt;R138),1,0))+(IF((T136&lt;V136),1,0))+(IF((T137&lt;V137),1,0))+(IF((T138&lt;V138),1,0))</f>
        <v>1</v>
      </c>
      <c r="AG137" s="127">
        <f>AE137-AF137</f>
        <v>7</v>
      </c>
      <c r="AH137" s="91">
        <f>SUM(D136:D138,H136:H138,L136:L138,P136:P138,T136:T138)</f>
        <v>181</v>
      </c>
      <c r="AI137" s="91">
        <f>SUM(F136:F138,J136:J138,N136:N138,R136:R138,V136:V138)</f>
        <v>133</v>
      </c>
      <c r="AJ137" s="92">
        <f>AH137-AI137</f>
        <v>48</v>
      </c>
    </row>
    <row r="138" spans="2:36" ht="11.25" customHeight="1">
      <c r="B138" s="85"/>
      <c r="C138" s="81" t="s">
        <v>18</v>
      </c>
      <c r="D138" s="38">
        <f>IF(N132="","",N132)</f>
      </c>
      <c r="E138" s="12">
        <f t="shared" si="27"/>
      </c>
      <c r="F138" s="39">
        <f>IF(L132="","",L132)</f>
      </c>
      <c r="G138" s="299">
        <f>IF(I135="","",I135)</f>
      </c>
      <c r="H138" s="56">
        <f>IF(N135="","",N135)</f>
      </c>
      <c r="I138" s="12">
        <f t="shared" si="28"/>
      </c>
      <c r="J138" s="39">
        <f>IF(L135="","",L135)</f>
      </c>
      <c r="K138" s="299">
        <f>IF(M135="","",M135)</f>
      </c>
      <c r="L138" s="304"/>
      <c r="M138" s="305"/>
      <c r="N138" s="305"/>
      <c r="O138" s="288"/>
      <c r="P138" s="139"/>
      <c r="Q138" s="12">
        <f t="shared" si="25"/>
      </c>
      <c r="R138" s="140"/>
      <c r="S138" s="271"/>
      <c r="T138" s="139">
        <v>21</v>
      </c>
      <c r="U138" s="12" t="str">
        <f t="shared" si="26"/>
        <v>-</v>
      </c>
      <c r="V138" s="140">
        <v>17</v>
      </c>
      <c r="W138" s="297"/>
      <c r="X138" s="29">
        <f>AC137</f>
        <v>4</v>
      </c>
      <c r="Y138" s="30" t="s">
        <v>71</v>
      </c>
      <c r="Z138" s="30">
        <f>AD137</f>
        <v>0</v>
      </c>
      <c r="AA138" s="31" t="s">
        <v>65</v>
      </c>
      <c r="AB138" s="4"/>
      <c r="AC138" s="90"/>
      <c r="AD138" s="91"/>
      <c r="AE138" s="125"/>
      <c r="AF138" s="126"/>
      <c r="AG138" s="92"/>
      <c r="AH138" s="91"/>
      <c r="AI138" s="91"/>
      <c r="AJ138" s="92"/>
    </row>
    <row r="139" spans="2:36" ht="11.25" customHeight="1">
      <c r="B139" s="82" t="s">
        <v>171</v>
      </c>
      <c r="C139" s="128" t="s">
        <v>143</v>
      </c>
      <c r="D139" s="134">
        <f>IF(R130="","",R130)</f>
        <v>18</v>
      </c>
      <c r="E139" s="55" t="str">
        <f t="shared" si="27"/>
        <v>-</v>
      </c>
      <c r="F139" s="62">
        <f>IF(P130="","",P130)</f>
        <v>21</v>
      </c>
      <c r="G139" s="286" t="str">
        <f>IF(S130="","",IF(S130="○","×",IF(S130="×","○")))</f>
        <v>×</v>
      </c>
      <c r="H139" s="61">
        <f>IF(R133="","",R133)</f>
        <v>21</v>
      </c>
      <c r="I139" s="55" t="str">
        <f t="shared" si="28"/>
        <v>-</v>
      </c>
      <c r="J139" s="62">
        <f>IF(P133="","",P133)</f>
        <v>20</v>
      </c>
      <c r="K139" s="298" t="str">
        <f>IF(S133="","",IF(S133="○","×",IF(S133="×","○")))</f>
        <v>×</v>
      </c>
      <c r="L139" s="62">
        <f>IF(R136="","",R136)</f>
        <v>8</v>
      </c>
      <c r="M139" s="55" t="str">
        <f aca="true" t="shared" si="29" ref="M139:M144">IF(L139="","","-")</f>
        <v>-</v>
      </c>
      <c r="N139" s="62">
        <f>IF(P136="","",P136)</f>
        <v>21</v>
      </c>
      <c r="O139" s="298" t="str">
        <f>IF(S136="","",IF(S136="○","×",IF(S136="×","○")))</f>
        <v>×</v>
      </c>
      <c r="P139" s="301"/>
      <c r="Q139" s="302"/>
      <c r="R139" s="302"/>
      <c r="S139" s="303"/>
      <c r="T139" s="146">
        <v>12</v>
      </c>
      <c r="U139" s="55" t="str">
        <f t="shared" si="26"/>
        <v>-</v>
      </c>
      <c r="V139" s="147">
        <v>21</v>
      </c>
      <c r="W139" s="296" t="str">
        <f>IF(T139&lt;&gt;"",IF(T139&gt;V139,IF(T140&gt;V140,"○",IF(T141&gt;V141,"○","×")),IF(T140&gt;V140,IF(T141&gt;V141,"○","×"),"×")),"")</f>
        <v>×</v>
      </c>
      <c r="X139" s="289" t="s">
        <v>425</v>
      </c>
      <c r="Y139" s="290"/>
      <c r="Z139" s="290"/>
      <c r="AA139" s="291"/>
      <c r="AB139" s="4"/>
      <c r="AC139" s="96"/>
      <c r="AD139" s="97"/>
      <c r="AE139" s="129"/>
      <c r="AF139" s="130"/>
      <c r="AG139" s="98"/>
      <c r="AH139" s="97"/>
      <c r="AI139" s="97"/>
      <c r="AJ139" s="98"/>
    </row>
    <row r="140" spans="2:36" ht="11.25" customHeight="1">
      <c r="B140" s="79" t="s">
        <v>172</v>
      </c>
      <c r="C140" s="80" t="s">
        <v>143</v>
      </c>
      <c r="D140" s="38">
        <f>IF(R131="","",R131)</f>
        <v>19</v>
      </c>
      <c r="E140" s="12" t="str">
        <f t="shared" si="27"/>
        <v>-</v>
      </c>
      <c r="F140" s="39">
        <f>IF(P131="","",P131)</f>
        <v>21</v>
      </c>
      <c r="G140" s="287" t="str">
        <f>IF(I137="","",I137)</f>
        <v>-</v>
      </c>
      <c r="H140" s="56">
        <f>IF(R134="","",R134)</f>
        <v>14</v>
      </c>
      <c r="I140" s="12" t="str">
        <f t="shared" si="28"/>
        <v>-</v>
      </c>
      <c r="J140" s="39">
        <f>IF(P134="","",P134)</f>
        <v>21</v>
      </c>
      <c r="K140" s="299">
        <f>IF(M137="","",M137)</f>
      </c>
      <c r="L140" s="39">
        <f>IF(R137="","",R137)</f>
        <v>18</v>
      </c>
      <c r="M140" s="12" t="str">
        <f t="shared" si="29"/>
        <v>-</v>
      </c>
      <c r="N140" s="39">
        <f>IF(P137="","",P137)</f>
        <v>21</v>
      </c>
      <c r="O140" s="299" t="str">
        <f>IF(Q137="","",Q137)</f>
        <v>-</v>
      </c>
      <c r="P140" s="304"/>
      <c r="Q140" s="305"/>
      <c r="R140" s="305"/>
      <c r="S140" s="288"/>
      <c r="T140" s="139">
        <v>21</v>
      </c>
      <c r="U140" s="12" t="str">
        <f t="shared" si="26"/>
        <v>-</v>
      </c>
      <c r="V140" s="140">
        <v>15</v>
      </c>
      <c r="W140" s="296"/>
      <c r="X140" s="292"/>
      <c r="Y140" s="293"/>
      <c r="Z140" s="293"/>
      <c r="AA140" s="294"/>
      <c r="AB140" s="4"/>
      <c r="AC140" s="90">
        <f>COUNTIF(D139:W141,"○")</f>
        <v>0</v>
      </c>
      <c r="AD140" s="91">
        <f>COUNTIF(D139:W141,"×")</f>
        <v>4</v>
      </c>
      <c r="AE140" s="125">
        <f>(IF((D139&gt;F139),1,0))+(IF((D140&gt;F140),1,0))+(IF((D141&gt;F141),1,0))+(IF((H139&gt;J139),1,0))+(IF((H140&gt;J140),1,0))+(IF((H141&gt;J141),1,0))+(IF((L139&gt;N139),1,0))+(IF((L140&gt;N140),1,0))+(IF((L141&gt;N141),1,0))+(IF((P139&gt;R139),1,0))+(IF((P140&gt;R140),1,0))+(IF((P141&gt;R141),1,0))+(IF((T139&gt;V139),1,0))+(IF((T140&gt;V140),1,0))+(IF((T141&gt;V141),1,0))</f>
        <v>2</v>
      </c>
      <c r="AF140" s="126">
        <f>(IF((D139&lt;F139),1,0))+(IF((D140&lt;F140),1,0))+(IF((D141&lt;F141),1,0))+(IF((H139&lt;J139),1,0))+(IF((H140&lt;J140),1,0))+(IF((H141&lt;J141),1,0))+(IF((L139&lt;N139),1,0))+(IF((L140&lt;N140),1,0))+(IF((L141&lt;N141),1,0))+(IF((P139&lt;R139),1,0))+(IF((P140&lt;R140),1,0))+(IF((P141&lt;R141),1,0))+(IF((T139&lt;V139),1,0))+(IF((T140&lt;V140),1,0))+(IF((T141&lt;V141),1,0))</f>
        <v>8</v>
      </c>
      <c r="AG140" s="127">
        <f>AE140-AF140</f>
        <v>-6</v>
      </c>
      <c r="AH140" s="91">
        <f>SUM(D139:D141,H139:H141,L139:L141,P139:P141,T139:T141)</f>
        <v>162</v>
      </c>
      <c r="AI140" s="91">
        <f>SUM(F139:F141,J139:J141,N139:N141,R139:R141,V139:V141)</f>
        <v>203</v>
      </c>
      <c r="AJ140" s="92">
        <f>AH140-AI140</f>
        <v>-41</v>
      </c>
    </row>
    <row r="141" spans="2:36" ht="11.25" customHeight="1">
      <c r="B141" s="79"/>
      <c r="C141" s="81" t="s">
        <v>86</v>
      </c>
      <c r="D141" s="38">
        <f>IF(R132="","",R132)</f>
      </c>
      <c r="E141" s="12">
        <f t="shared" si="27"/>
      </c>
      <c r="F141" s="39">
        <f>IF(P132="","",P132)</f>
      </c>
      <c r="G141" s="287">
        <f>IF(I138="","",I138)</f>
      </c>
      <c r="H141" s="56">
        <f>IF(R135="","",R135)</f>
        <v>12</v>
      </c>
      <c r="I141" s="12" t="str">
        <f t="shared" si="28"/>
        <v>-</v>
      </c>
      <c r="J141" s="39">
        <f>IF(P135="","",P135)</f>
        <v>21</v>
      </c>
      <c r="K141" s="299">
        <f>IF(M138="","",M138)</f>
      </c>
      <c r="L141" s="39">
        <f>IF(R138="","",R138)</f>
      </c>
      <c r="M141" s="12">
        <f t="shared" si="29"/>
      </c>
      <c r="N141" s="39">
        <f>IF(P138="","",P138)</f>
      </c>
      <c r="O141" s="299">
        <f>IF(Q138="","",Q138)</f>
      </c>
      <c r="P141" s="304"/>
      <c r="Q141" s="305"/>
      <c r="R141" s="305"/>
      <c r="S141" s="288"/>
      <c r="T141" s="139">
        <v>19</v>
      </c>
      <c r="U141" s="12" t="str">
        <f t="shared" si="26"/>
        <v>-</v>
      </c>
      <c r="V141" s="140">
        <v>21</v>
      </c>
      <c r="W141" s="297"/>
      <c r="X141" s="29">
        <f>AC140</f>
        <v>0</v>
      </c>
      <c r="Y141" s="30" t="s">
        <v>71</v>
      </c>
      <c r="Z141" s="30">
        <f>AD140</f>
        <v>4</v>
      </c>
      <c r="AA141" s="31" t="s">
        <v>65</v>
      </c>
      <c r="AB141" s="4"/>
      <c r="AC141" s="100"/>
      <c r="AD141" s="101"/>
      <c r="AE141" s="132"/>
      <c r="AF141" s="133"/>
      <c r="AG141" s="102"/>
      <c r="AH141" s="101"/>
      <c r="AI141" s="101"/>
      <c r="AJ141" s="102"/>
    </row>
    <row r="142" spans="2:36" ht="11.25" customHeight="1">
      <c r="B142" s="82" t="s">
        <v>74</v>
      </c>
      <c r="C142" s="83" t="s">
        <v>407</v>
      </c>
      <c r="D142" s="134">
        <f>IF(V130="","",V130)</f>
        <v>13</v>
      </c>
      <c r="E142" s="55" t="str">
        <f t="shared" si="27"/>
        <v>-</v>
      </c>
      <c r="F142" s="62">
        <f>IF(T130="","",T130)</f>
        <v>21</v>
      </c>
      <c r="G142" s="286" t="str">
        <f>IF(W130="","",IF(W130="○","×",IF(W130="×","○")))</f>
        <v>○</v>
      </c>
      <c r="H142" s="61">
        <f>IF(V133="","",V133)</f>
        <v>16</v>
      </c>
      <c r="I142" s="55" t="str">
        <f t="shared" si="28"/>
        <v>-</v>
      </c>
      <c r="J142" s="62">
        <f>IF(T133="","",T133)</f>
        <v>21</v>
      </c>
      <c r="K142" s="298" t="str">
        <f>IF(W133="","",IF(W133="○","×",IF(W133="×","○")))</f>
        <v>○</v>
      </c>
      <c r="L142" s="62">
        <f>IF(V136="","",V136)</f>
        <v>11</v>
      </c>
      <c r="M142" s="55" t="str">
        <f t="shared" si="29"/>
        <v>-</v>
      </c>
      <c r="N142" s="62">
        <f>IF(T136="","",T136)</f>
        <v>21</v>
      </c>
      <c r="O142" s="298" t="str">
        <f>IF(W136="","",IF(W136="○","×",IF(W136="×","○")))</f>
        <v>×</v>
      </c>
      <c r="P142" s="61">
        <f>IF(V139="","",V139)</f>
        <v>21</v>
      </c>
      <c r="Q142" s="55" t="str">
        <f>IF(P142="","","-")</f>
        <v>-</v>
      </c>
      <c r="R142" s="62">
        <f>IF(T139="","",T139)</f>
        <v>12</v>
      </c>
      <c r="S142" s="298" t="str">
        <f>IF(W139="","",IF(W139="○","×",IF(W139="×","○")))</f>
        <v>○</v>
      </c>
      <c r="T142" s="301"/>
      <c r="U142" s="302"/>
      <c r="V142" s="302"/>
      <c r="W142" s="303"/>
      <c r="X142" s="289" t="s">
        <v>417</v>
      </c>
      <c r="Y142" s="290"/>
      <c r="Z142" s="290"/>
      <c r="AA142" s="291"/>
      <c r="AB142" s="4"/>
      <c r="AC142" s="90"/>
      <c r="AD142" s="91"/>
      <c r="AE142" s="125"/>
      <c r="AF142" s="126"/>
      <c r="AG142" s="92"/>
      <c r="AH142" s="91"/>
      <c r="AI142" s="91"/>
      <c r="AJ142" s="92"/>
    </row>
    <row r="143" spans="2:36" ht="11.25" customHeight="1">
      <c r="B143" s="79" t="s">
        <v>50</v>
      </c>
      <c r="C143" s="80" t="s">
        <v>165</v>
      </c>
      <c r="D143" s="38">
        <f>IF(V131="","",V131)</f>
        <v>21</v>
      </c>
      <c r="E143" s="12" t="str">
        <f t="shared" si="27"/>
        <v>-</v>
      </c>
      <c r="F143" s="39">
        <f>IF(T131="","",T131)</f>
        <v>12</v>
      </c>
      <c r="G143" s="287">
        <f>IF(I134="","",I134)</f>
      </c>
      <c r="H143" s="56">
        <f>IF(V134="","",V134)</f>
        <v>21</v>
      </c>
      <c r="I143" s="12" t="str">
        <f t="shared" si="28"/>
        <v>-</v>
      </c>
      <c r="J143" s="39">
        <f>IF(T134="","",T134)</f>
        <v>18</v>
      </c>
      <c r="K143" s="299" t="str">
        <f>IF(M140="","",M140)</f>
        <v>-</v>
      </c>
      <c r="L143" s="39">
        <f>IF(V137="","",V137)</f>
        <v>21</v>
      </c>
      <c r="M143" s="12" t="str">
        <f t="shared" si="29"/>
        <v>-</v>
      </c>
      <c r="N143" s="39">
        <f>IF(T137="","",T137)</f>
        <v>13</v>
      </c>
      <c r="O143" s="299">
        <f>IF(Q140="","",Q140)</f>
      </c>
      <c r="P143" s="56">
        <f>IF(V140="","",V140)</f>
        <v>15</v>
      </c>
      <c r="Q143" s="12" t="str">
        <f>IF(P143="","","-")</f>
        <v>-</v>
      </c>
      <c r="R143" s="39">
        <f>IF(T140="","",T140)</f>
        <v>21</v>
      </c>
      <c r="S143" s="299" t="str">
        <f>IF(U140="","",U140)</f>
        <v>-</v>
      </c>
      <c r="T143" s="304"/>
      <c r="U143" s="305"/>
      <c r="V143" s="305"/>
      <c r="W143" s="288"/>
      <c r="X143" s="292"/>
      <c r="Y143" s="293"/>
      <c r="Z143" s="293"/>
      <c r="AA143" s="294"/>
      <c r="AB143" s="4"/>
      <c r="AC143" s="90">
        <f>COUNTIF(D142:W144,"○")</f>
        <v>3</v>
      </c>
      <c r="AD143" s="91">
        <f>COUNTIF(D142:W144,"×")</f>
        <v>1</v>
      </c>
      <c r="AE143" s="125">
        <f>(IF((D142&gt;F142),1,0))+(IF((D143&gt;F143),1,0))+(IF((D144&gt;F144),1,0))+(IF((H142&gt;J142),1,0))+(IF((H143&gt;J143),1,0))+(IF((H144&gt;J144),1,0))+(IF((L142&gt;N142),1,0))+(IF((L143&gt;N143),1,0))+(IF((L144&gt;N144),1,0))+(IF((P142&gt;R142),1,0))+(IF((P143&gt;R143),1,0))+(IF((P144&gt;R144),1,0))+(IF((T142&gt;V142),1,0))+(IF((T143&gt;V143),1,0))+(IF((T144&gt;V144),1,0))</f>
        <v>7</v>
      </c>
      <c r="AF143" s="126">
        <f>(IF((D142&lt;F142),1,0))+(IF((D143&lt;F143),1,0))+(IF((D144&lt;F144),1,0))+(IF((H142&lt;J142),1,0))+(IF((H143&lt;J143),1,0))+(IF((H144&lt;J144),1,0))+(IF((L142&lt;N142),1,0))+(IF((L143&lt;N143),1,0))+(IF((L144&lt;N144),1,0))+(IF((P142&lt;R142),1,0))+(IF((P143&lt;R143),1,0))+(IF((P144&lt;R144),1,0))+(IF((T142&lt;V142),1,0))+(IF((T143&lt;V143),1,0))+(IF((T144&lt;V144),1,0))</f>
        <v>5</v>
      </c>
      <c r="AG143" s="127">
        <f>AE143-AF143</f>
        <v>2</v>
      </c>
      <c r="AH143" s="91">
        <f>SUM(D142:D144,H142:H144,L142:L144,P142:P144,T142:T144)</f>
        <v>219</v>
      </c>
      <c r="AI143" s="91">
        <f>SUM(F142:F144,J142:J144,N142:N144,R142:R144,V142:V144)</f>
        <v>212</v>
      </c>
      <c r="AJ143" s="92">
        <f>AH143-AI143</f>
        <v>7</v>
      </c>
    </row>
    <row r="144" spans="2:36" ht="11.25" customHeight="1" thickBot="1">
      <c r="B144" s="93"/>
      <c r="C144" s="135" t="s">
        <v>10</v>
      </c>
      <c r="D144" s="66">
        <f>IF(V132="","",V132)</f>
        <v>21</v>
      </c>
      <c r="E144" s="67" t="str">
        <f t="shared" si="27"/>
        <v>-</v>
      </c>
      <c r="F144" s="68">
        <f>IF(T132="","",T132)</f>
        <v>13</v>
      </c>
      <c r="G144" s="264">
        <f>IF(I135="","",I135)</f>
      </c>
      <c r="H144" s="69">
        <f>IF(V135="","",V135)</f>
        <v>21</v>
      </c>
      <c r="I144" s="67" t="str">
        <f t="shared" si="28"/>
        <v>-</v>
      </c>
      <c r="J144" s="68">
        <f>IF(T135="","",T135)</f>
        <v>20</v>
      </c>
      <c r="K144" s="300">
        <f>IF(M141="","",M141)</f>
      </c>
      <c r="L144" s="68">
        <f>IF(V138="","",V138)</f>
        <v>17</v>
      </c>
      <c r="M144" s="67" t="str">
        <f t="shared" si="29"/>
        <v>-</v>
      </c>
      <c r="N144" s="68">
        <f>IF(T138="","",T138)</f>
        <v>21</v>
      </c>
      <c r="O144" s="300">
        <f>IF(Q141="","",Q141)</f>
      </c>
      <c r="P144" s="69">
        <f>IF(V141="","",V141)</f>
        <v>21</v>
      </c>
      <c r="Q144" s="67" t="str">
        <f>IF(P144="","","-")</f>
        <v>-</v>
      </c>
      <c r="R144" s="68">
        <f>IF(T141="","",T141)</f>
        <v>19</v>
      </c>
      <c r="S144" s="300" t="str">
        <f>IF(U141="","",U141)</f>
        <v>-</v>
      </c>
      <c r="T144" s="283"/>
      <c r="U144" s="284"/>
      <c r="V144" s="284"/>
      <c r="W144" s="285"/>
      <c r="X144" s="70">
        <f>AC143</f>
        <v>3</v>
      </c>
      <c r="Y144" s="71" t="s">
        <v>71</v>
      </c>
      <c r="Z144" s="71">
        <f>AD143</f>
        <v>1</v>
      </c>
      <c r="AA144" s="72" t="s">
        <v>65</v>
      </c>
      <c r="AB144" s="4"/>
      <c r="AC144" s="100"/>
      <c r="AD144" s="101"/>
      <c r="AE144" s="132"/>
      <c r="AF144" s="133"/>
      <c r="AG144" s="102"/>
      <c r="AH144" s="101"/>
      <c r="AI144" s="101"/>
      <c r="AJ144" s="102"/>
    </row>
    <row r="145" spans="2:32" ht="12" customHeight="1">
      <c r="B145" s="35"/>
      <c r="C145" s="81"/>
      <c r="D145" s="39"/>
      <c r="E145" s="12"/>
      <c r="F145" s="39"/>
      <c r="G145" s="15"/>
      <c r="H145" s="39"/>
      <c r="I145" s="12"/>
      <c r="J145" s="39"/>
      <c r="K145" s="15"/>
      <c r="L145" s="39"/>
      <c r="M145" s="12"/>
      <c r="N145" s="39"/>
      <c r="O145" s="39"/>
      <c r="P145" s="15"/>
      <c r="Q145" s="15"/>
      <c r="R145" s="15"/>
      <c r="S145" s="15"/>
      <c r="T145" s="30"/>
      <c r="U145" s="30"/>
      <c r="V145" s="30"/>
      <c r="W145" s="30"/>
      <c r="X145" s="1"/>
      <c r="Y145" s="15"/>
      <c r="Z145" s="15"/>
      <c r="AA145" s="15"/>
      <c r="AB145" s="15"/>
      <c r="AC145" s="15"/>
      <c r="AD145" s="15"/>
      <c r="AE145" s="15"/>
      <c r="AF145" s="15"/>
    </row>
    <row r="146" spans="2:32" ht="12" customHeight="1">
      <c r="B146" s="35"/>
      <c r="C146" s="81"/>
      <c r="D146" s="39"/>
      <c r="E146" s="12"/>
      <c r="F146" s="39"/>
      <c r="G146" s="15"/>
      <c r="H146" s="39"/>
      <c r="I146" s="12"/>
      <c r="J146" s="39"/>
      <c r="K146" s="15"/>
      <c r="L146" s="39"/>
      <c r="M146" s="12"/>
      <c r="N146" s="39"/>
      <c r="O146" s="39"/>
      <c r="P146" s="15"/>
      <c r="Q146" s="15"/>
      <c r="R146" s="15"/>
      <c r="S146" s="15"/>
      <c r="T146" s="30"/>
      <c r="U146" s="30"/>
      <c r="V146" s="30"/>
      <c r="W146" s="30"/>
      <c r="X146" s="1"/>
      <c r="Y146" s="15"/>
      <c r="Z146" s="15"/>
      <c r="AA146" s="15"/>
      <c r="AB146" s="15"/>
      <c r="AC146" s="15"/>
      <c r="AD146" s="15"/>
      <c r="AE146" s="15"/>
      <c r="AF146" s="15"/>
    </row>
    <row r="147" spans="2:36" ht="9" customHeight="1">
      <c r="B147" s="387" t="s">
        <v>341</v>
      </c>
      <c r="C147" s="388"/>
      <c r="D147" s="388"/>
      <c r="E147" s="388"/>
      <c r="F147" s="388"/>
      <c r="G147" s="388"/>
      <c r="H147" s="388"/>
      <c r="I147" s="388"/>
      <c r="J147" s="388"/>
      <c r="K147" s="388"/>
      <c r="L147" s="388"/>
      <c r="M147" s="388"/>
      <c r="N147" s="388"/>
      <c r="O147" s="388"/>
      <c r="P147" s="388"/>
      <c r="Q147" s="388"/>
      <c r="R147" s="388"/>
      <c r="S147" s="388"/>
      <c r="T147" s="388"/>
      <c r="U147" s="388"/>
      <c r="V147" s="388"/>
      <c r="W147" s="388"/>
      <c r="X147" s="388"/>
      <c r="Y147" s="388"/>
      <c r="Z147" s="388"/>
      <c r="AA147" s="388"/>
      <c r="AB147" s="388"/>
      <c r="AC147" s="388"/>
      <c r="AD147" s="388"/>
      <c r="AE147" s="115"/>
      <c r="AF147" s="115"/>
      <c r="AG147" s="115"/>
      <c r="AH147" s="115"/>
      <c r="AI147" s="115"/>
      <c r="AJ147" s="115"/>
    </row>
    <row r="148" spans="2:36" ht="9" customHeight="1">
      <c r="B148" s="388"/>
      <c r="C148" s="388"/>
      <c r="D148" s="388"/>
      <c r="E148" s="388"/>
      <c r="F148" s="388"/>
      <c r="G148" s="388"/>
      <c r="H148" s="388"/>
      <c r="I148" s="388"/>
      <c r="J148" s="388"/>
      <c r="K148" s="388"/>
      <c r="L148" s="388"/>
      <c r="M148" s="388"/>
      <c r="N148" s="388"/>
      <c r="O148" s="388"/>
      <c r="P148" s="388"/>
      <c r="Q148" s="388"/>
      <c r="R148" s="388"/>
      <c r="S148" s="388"/>
      <c r="T148" s="388"/>
      <c r="U148" s="388"/>
      <c r="V148" s="388"/>
      <c r="W148" s="388"/>
      <c r="X148" s="388"/>
      <c r="Y148" s="388"/>
      <c r="Z148" s="388"/>
      <c r="AA148" s="388"/>
      <c r="AB148" s="388"/>
      <c r="AC148" s="388"/>
      <c r="AD148" s="388"/>
      <c r="AE148" s="115"/>
      <c r="AF148" s="115"/>
      <c r="AG148" s="115"/>
      <c r="AH148" s="115"/>
      <c r="AI148" s="115"/>
      <c r="AJ148" s="115"/>
    </row>
    <row r="149" spans="2:36" ht="9" customHeight="1">
      <c r="B149" s="388"/>
      <c r="C149" s="388"/>
      <c r="D149" s="388"/>
      <c r="E149" s="388"/>
      <c r="F149" s="388"/>
      <c r="G149" s="388"/>
      <c r="H149" s="388"/>
      <c r="I149" s="388"/>
      <c r="J149" s="388"/>
      <c r="K149" s="388"/>
      <c r="L149" s="388"/>
      <c r="M149" s="388"/>
      <c r="N149" s="388"/>
      <c r="O149" s="388"/>
      <c r="P149" s="388"/>
      <c r="Q149" s="388"/>
      <c r="R149" s="388"/>
      <c r="S149" s="388"/>
      <c r="T149" s="388"/>
      <c r="U149" s="388"/>
      <c r="V149" s="388"/>
      <c r="W149" s="388"/>
      <c r="X149" s="388"/>
      <c r="Y149" s="388"/>
      <c r="Z149" s="388"/>
      <c r="AA149" s="388"/>
      <c r="AB149" s="388"/>
      <c r="AC149" s="388"/>
      <c r="AD149" s="388"/>
      <c r="AE149" s="115"/>
      <c r="AF149" s="115"/>
      <c r="AG149" s="115"/>
      <c r="AH149" s="115"/>
      <c r="AI149" s="115"/>
      <c r="AJ149" s="115"/>
    </row>
    <row r="150" spans="2:36" ht="19.5" customHeight="1">
      <c r="B150" s="20" t="s">
        <v>194</v>
      </c>
      <c r="C150" s="154" t="s">
        <v>91</v>
      </c>
      <c r="D150" s="389" t="s">
        <v>181</v>
      </c>
      <c r="E150" s="390"/>
      <c r="F150" s="390"/>
      <c r="G150" s="391"/>
      <c r="H150" s="104"/>
      <c r="I150" s="35"/>
      <c r="J150" s="35"/>
      <c r="K150" s="35"/>
      <c r="L150" s="35"/>
      <c r="M150" s="35"/>
      <c r="N150" s="2"/>
      <c r="O150" s="2"/>
      <c r="P150" s="2"/>
      <c r="Q150" s="117"/>
      <c r="R150" s="117"/>
      <c r="S150" s="118"/>
      <c r="T150" s="118"/>
      <c r="U150" s="115"/>
      <c r="V150" s="115"/>
      <c r="W150" s="115"/>
      <c r="X150" s="115"/>
      <c r="Y150" s="115"/>
      <c r="Z150" s="115"/>
      <c r="AA150" s="115"/>
      <c r="AB150" s="115"/>
      <c r="AC150" s="115"/>
      <c r="AD150" s="115"/>
      <c r="AE150" s="115"/>
      <c r="AF150" s="115"/>
      <c r="AG150" s="115"/>
      <c r="AH150" s="115"/>
      <c r="AI150" s="115"/>
      <c r="AJ150" s="115"/>
    </row>
    <row r="151" spans="2:36" ht="19.5" customHeight="1">
      <c r="B151" s="25" t="s">
        <v>92</v>
      </c>
      <c r="C151" s="155" t="s">
        <v>91</v>
      </c>
      <c r="D151" s="392"/>
      <c r="E151" s="393"/>
      <c r="F151" s="393"/>
      <c r="G151" s="394"/>
      <c r="H151" s="103"/>
      <c r="I151" s="75"/>
      <c r="J151" s="75"/>
      <c r="K151" s="43">
        <v>21</v>
      </c>
      <c r="L151" s="43">
        <v>20</v>
      </c>
      <c r="M151" s="44">
        <v>18</v>
      </c>
      <c r="N151" s="2"/>
      <c r="O151" s="2"/>
      <c r="P151" s="2"/>
      <c r="Q151" s="117"/>
      <c r="R151" s="117"/>
      <c r="S151" s="118"/>
      <c r="T151" s="118"/>
      <c r="U151" s="115"/>
      <c r="V151" s="115"/>
      <c r="W151" s="115"/>
      <c r="X151" s="115"/>
      <c r="Y151" s="115"/>
      <c r="Z151" s="115"/>
      <c r="AA151" s="115"/>
      <c r="AB151" s="115"/>
      <c r="AC151" s="115"/>
      <c r="AD151" s="115"/>
      <c r="AE151" s="115"/>
      <c r="AF151" s="115"/>
      <c r="AG151" s="115"/>
      <c r="AH151" s="115"/>
      <c r="AI151" s="115"/>
      <c r="AJ151" s="115"/>
    </row>
    <row r="152" spans="2:36" ht="6" customHeight="1" thickBot="1">
      <c r="B152" s="32"/>
      <c r="C152" s="89"/>
      <c r="D152" s="34"/>
      <c r="E152" s="34"/>
      <c r="F152" s="34"/>
      <c r="G152" s="34"/>
      <c r="H152" s="35"/>
      <c r="I152" s="35"/>
      <c r="J152" s="35"/>
      <c r="K152" s="35" t="s">
        <v>482</v>
      </c>
      <c r="L152" s="35" t="s">
        <v>482</v>
      </c>
      <c r="M152" s="54" t="s">
        <v>482</v>
      </c>
      <c r="N152" s="108"/>
      <c r="O152" s="108"/>
      <c r="P152" s="1"/>
      <c r="Q152" s="116"/>
      <c r="R152" s="116"/>
      <c r="S152" s="113"/>
      <c r="T152" s="113"/>
      <c r="U152" s="1"/>
      <c r="V152" s="1"/>
      <c r="W152" s="137"/>
      <c r="X152" s="1"/>
      <c r="Y152" s="1"/>
      <c r="Z152" s="1"/>
      <c r="AA152" s="111"/>
      <c r="AB152" s="111"/>
      <c r="AC152" s="111"/>
      <c r="AD152" s="111"/>
      <c r="AE152" s="111"/>
      <c r="AF152" s="111"/>
      <c r="AG152" s="111"/>
      <c r="AH152" s="111"/>
      <c r="AI152" s="111"/>
      <c r="AJ152" s="111"/>
    </row>
    <row r="153" spans="2:36" ht="19.5" customHeight="1" thickBot="1" thickTop="1">
      <c r="B153" s="20" t="s">
        <v>439</v>
      </c>
      <c r="C153" s="154" t="s">
        <v>91</v>
      </c>
      <c r="D153" s="352" t="s">
        <v>183</v>
      </c>
      <c r="E153" s="353"/>
      <c r="F153" s="353"/>
      <c r="G153" s="354"/>
      <c r="H153" s="35"/>
      <c r="I153" s="35"/>
      <c r="J153" s="35"/>
      <c r="K153" s="36">
        <v>16</v>
      </c>
      <c r="L153" s="36">
        <v>21</v>
      </c>
      <c r="M153" s="200">
        <v>21</v>
      </c>
      <c r="N153" s="193"/>
      <c r="O153" s="212"/>
      <c r="P153" s="35"/>
      <c r="Q153" s="119"/>
      <c r="R153" s="119"/>
      <c r="S153" s="110"/>
      <c r="T153" s="110"/>
      <c r="U153" s="120"/>
      <c r="V153" s="120"/>
      <c r="W153" s="120"/>
      <c r="X153" s="120"/>
      <c r="Y153" s="120"/>
      <c r="Z153" s="120"/>
      <c r="AA153" s="1"/>
      <c r="AB153" s="1"/>
      <c r="AC153" s="108"/>
      <c r="AD153" s="108"/>
      <c r="AE153" s="108"/>
      <c r="AF153" s="108"/>
      <c r="AG153" s="108"/>
      <c r="AH153" s="108"/>
      <c r="AI153" s="108"/>
      <c r="AJ153" s="108"/>
    </row>
    <row r="154" spans="2:36" ht="19.5" customHeight="1" thickTop="1">
      <c r="B154" s="25" t="s">
        <v>214</v>
      </c>
      <c r="C154" s="155" t="s">
        <v>91</v>
      </c>
      <c r="D154" s="355"/>
      <c r="E154" s="356"/>
      <c r="F154" s="356"/>
      <c r="G154" s="357"/>
      <c r="H154" s="189">
        <v>21</v>
      </c>
      <c r="I154" s="189">
        <v>21</v>
      </c>
      <c r="J154" s="190"/>
      <c r="K154" s="35"/>
      <c r="L154" s="35"/>
      <c r="M154" s="191"/>
      <c r="N154" s="35"/>
      <c r="O154" s="191"/>
      <c r="P154" s="35"/>
      <c r="Q154" s="119"/>
      <c r="R154" s="119"/>
      <c r="S154" s="110"/>
      <c r="T154" s="110"/>
      <c r="U154" s="120"/>
      <c r="V154" s="120"/>
      <c r="W154" s="120"/>
      <c r="X154" s="120"/>
      <c r="Y154" s="120"/>
      <c r="Z154" s="120"/>
      <c r="AA154" s="1"/>
      <c r="AB154" s="1"/>
      <c r="AC154" s="108"/>
      <c r="AD154" s="108"/>
      <c r="AE154" s="108"/>
      <c r="AF154" s="108"/>
      <c r="AG154" s="108"/>
      <c r="AH154" s="108"/>
      <c r="AI154" s="108"/>
      <c r="AJ154" s="108"/>
    </row>
    <row r="155" spans="2:36" ht="6" customHeight="1" thickBot="1">
      <c r="B155" s="32"/>
      <c r="C155" s="89"/>
      <c r="D155" s="34"/>
      <c r="E155" s="34"/>
      <c r="F155" s="34"/>
      <c r="G155" s="34"/>
      <c r="H155" s="35" t="s">
        <v>482</v>
      </c>
      <c r="I155" s="35" t="s">
        <v>482</v>
      </c>
      <c r="J155" s="191"/>
      <c r="K155" s="197"/>
      <c r="L155" s="197"/>
      <c r="M155" s="201"/>
      <c r="N155" s="35"/>
      <c r="O155" s="191"/>
      <c r="P155" s="35"/>
      <c r="Q155" s="15"/>
      <c r="R155" s="15"/>
      <c r="S155" s="4"/>
      <c r="T155" s="113"/>
      <c r="U155" s="1"/>
      <c r="V155" s="4"/>
      <c r="W155" s="4"/>
      <c r="X155" s="1"/>
      <c r="Y155" s="1"/>
      <c r="Z155" s="1"/>
      <c r="AA155" s="1"/>
      <c r="AB155" s="1"/>
      <c r="AC155" s="108"/>
      <c r="AD155" s="108"/>
      <c r="AE155" s="108"/>
      <c r="AF155" s="108"/>
      <c r="AG155" s="108"/>
      <c r="AH155" s="108"/>
      <c r="AI155" s="108"/>
      <c r="AJ155" s="108"/>
    </row>
    <row r="156" spans="2:36" ht="19.5" customHeight="1" thickTop="1">
      <c r="B156" s="20" t="s">
        <v>7</v>
      </c>
      <c r="C156" s="154" t="s">
        <v>8</v>
      </c>
      <c r="D156" s="389" t="s">
        <v>184</v>
      </c>
      <c r="E156" s="390"/>
      <c r="F156" s="390"/>
      <c r="G156" s="390"/>
      <c r="H156" s="57">
        <v>12</v>
      </c>
      <c r="I156" s="58">
        <v>19</v>
      </c>
      <c r="J156" s="74"/>
      <c r="K156" s="35"/>
      <c r="L156" s="35"/>
      <c r="M156" s="35"/>
      <c r="N156" s="35"/>
      <c r="O156" s="191"/>
      <c r="P156" s="35"/>
      <c r="Q156" s="15"/>
      <c r="R156" s="162" t="s">
        <v>94</v>
      </c>
      <c r="S156" s="32"/>
      <c r="T156" s="1"/>
      <c r="U156" s="1"/>
      <c r="V156" s="1"/>
      <c r="W156" s="4"/>
      <c r="X156" s="4"/>
      <c r="Y156" s="4"/>
      <c r="Z156" s="4"/>
      <c r="AA156" s="4"/>
      <c r="AB156" s="1"/>
      <c r="AC156" s="108"/>
      <c r="AD156" s="108"/>
      <c r="AE156" s="108"/>
      <c r="AF156" s="108"/>
      <c r="AG156" s="108"/>
      <c r="AH156" s="108"/>
      <c r="AI156" s="108"/>
      <c r="AJ156" s="108"/>
    </row>
    <row r="157" spans="2:36" ht="19.5" customHeight="1">
      <c r="B157" s="25" t="s">
        <v>9</v>
      </c>
      <c r="C157" s="155" t="s">
        <v>424</v>
      </c>
      <c r="D157" s="392"/>
      <c r="E157" s="393"/>
      <c r="F157" s="393"/>
      <c r="G157" s="393"/>
      <c r="H157" s="104"/>
      <c r="I157" s="35"/>
      <c r="J157" s="35"/>
      <c r="K157" s="35"/>
      <c r="L157" s="35"/>
      <c r="M157" s="36">
        <v>21</v>
      </c>
      <c r="N157" s="36">
        <v>21</v>
      </c>
      <c r="O157" s="200"/>
      <c r="P157" s="35"/>
      <c r="Q157" s="116"/>
      <c r="R157" s="416" t="s">
        <v>440</v>
      </c>
      <c r="S157" s="417"/>
      <c r="T157" s="417"/>
      <c r="U157" s="417"/>
      <c r="V157" s="417"/>
      <c r="W157" s="420" t="s">
        <v>460</v>
      </c>
      <c r="X157" s="420"/>
      <c r="Y157" s="420"/>
      <c r="Z157" s="420"/>
      <c r="AA157" s="421"/>
      <c r="AB157" s="1"/>
      <c r="AC157" s="108"/>
      <c r="AD157" s="108"/>
      <c r="AE157" s="108"/>
      <c r="AF157" s="108"/>
      <c r="AG157" s="108"/>
      <c r="AH157" s="108"/>
      <c r="AI157" s="108"/>
      <c r="AJ157" s="108"/>
    </row>
    <row r="158" spans="2:36" ht="6" customHeight="1" thickBot="1">
      <c r="B158" s="32"/>
      <c r="C158" s="89"/>
      <c r="D158" s="34"/>
      <c r="E158" s="34"/>
      <c r="F158" s="34"/>
      <c r="G158" s="34"/>
      <c r="H158" s="35"/>
      <c r="I158" s="35"/>
      <c r="J158" s="35"/>
      <c r="K158" s="35"/>
      <c r="L158" s="35"/>
      <c r="M158" s="35" t="s">
        <v>482</v>
      </c>
      <c r="N158" s="35" t="s">
        <v>482</v>
      </c>
      <c r="O158" s="191"/>
      <c r="P158" s="35"/>
      <c r="Q158" s="161"/>
      <c r="R158" s="418"/>
      <c r="S158" s="419"/>
      <c r="T158" s="419"/>
      <c r="U158" s="419"/>
      <c r="V158" s="419"/>
      <c r="W158" s="422"/>
      <c r="X158" s="422"/>
      <c r="Y158" s="422"/>
      <c r="Z158" s="422"/>
      <c r="AA158" s="423"/>
      <c r="AB158" s="1"/>
      <c r="AC158" s="108"/>
      <c r="AD158" s="108"/>
      <c r="AE158" s="108"/>
      <c r="AF158" s="108"/>
      <c r="AG158" s="108"/>
      <c r="AH158" s="108"/>
      <c r="AI158" s="108"/>
      <c r="AJ158" s="108"/>
    </row>
    <row r="159" spans="2:36" ht="19.5" customHeight="1" thickBot="1" thickTop="1">
      <c r="B159" s="20" t="s">
        <v>4</v>
      </c>
      <c r="C159" s="154" t="s">
        <v>518</v>
      </c>
      <c r="D159" s="389" t="s">
        <v>185</v>
      </c>
      <c r="E159" s="390"/>
      <c r="F159" s="390"/>
      <c r="G159" s="390"/>
      <c r="H159" s="104"/>
      <c r="I159" s="35"/>
      <c r="J159" s="35"/>
      <c r="K159" s="35"/>
      <c r="L159" s="35"/>
      <c r="M159" s="36">
        <v>14</v>
      </c>
      <c r="N159" s="36">
        <v>16</v>
      </c>
      <c r="O159" s="112"/>
      <c r="P159" s="207"/>
      <c r="Q159" s="213"/>
      <c r="R159" s="274" t="s">
        <v>214</v>
      </c>
      <c r="S159" s="275"/>
      <c r="T159" s="275"/>
      <c r="U159" s="275"/>
      <c r="V159" s="275"/>
      <c r="W159" s="414" t="s">
        <v>460</v>
      </c>
      <c r="X159" s="414"/>
      <c r="Y159" s="414"/>
      <c r="Z159" s="414"/>
      <c r="AA159" s="415"/>
      <c r="AB159" s="1"/>
      <c r="AC159" s="108"/>
      <c r="AD159" s="108"/>
      <c r="AE159" s="108"/>
      <c r="AF159" s="108"/>
      <c r="AG159" s="108"/>
      <c r="AH159" s="108"/>
      <c r="AI159" s="108"/>
      <c r="AJ159" s="108"/>
    </row>
    <row r="160" spans="2:36" ht="19.5" customHeight="1" thickTop="1">
      <c r="B160" s="25" t="s">
        <v>5</v>
      </c>
      <c r="C160" s="155" t="s">
        <v>218</v>
      </c>
      <c r="D160" s="392"/>
      <c r="E160" s="393"/>
      <c r="F160" s="393"/>
      <c r="G160" s="393"/>
      <c r="H160" s="192">
        <v>19</v>
      </c>
      <c r="I160" s="189">
        <v>21</v>
      </c>
      <c r="J160" s="190">
        <v>21</v>
      </c>
      <c r="K160" s="35"/>
      <c r="L160" s="35"/>
      <c r="M160" s="35"/>
      <c r="N160" s="35"/>
      <c r="O160" s="54"/>
      <c r="P160" s="35"/>
      <c r="Q160" s="15"/>
      <c r="R160" s="278" t="s">
        <v>95</v>
      </c>
      <c r="S160" s="278"/>
      <c r="T160" s="278"/>
      <c r="U160" s="278"/>
      <c r="V160" s="278"/>
      <c r="W160" s="278"/>
      <c r="X160" s="278"/>
      <c r="Y160" s="278"/>
      <c r="Z160" s="278"/>
      <c r="AA160" s="278"/>
      <c r="AB160" s="1"/>
      <c r="AC160" s="108"/>
      <c r="AD160" s="108"/>
      <c r="AE160" s="108"/>
      <c r="AF160" s="108"/>
      <c r="AG160" s="108"/>
      <c r="AH160" s="108"/>
      <c r="AI160" s="108"/>
      <c r="AJ160" s="108"/>
    </row>
    <row r="161" spans="2:31" ht="6" customHeight="1">
      <c r="B161" s="1"/>
      <c r="C161" s="121"/>
      <c r="D161" s="34"/>
      <c r="E161" s="34"/>
      <c r="F161" s="34"/>
      <c r="G161" s="34"/>
      <c r="H161" s="35" t="s">
        <v>482</v>
      </c>
      <c r="I161" s="35" t="s">
        <v>482</v>
      </c>
      <c r="J161" s="54" t="s">
        <v>482</v>
      </c>
      <c r="K161" s="26"/>
      <c r="L161" s="26"/>
      <c r="M161" s="27"/>
      <c r="N161" s="35"/>
      <c r="O161" s="54"/>
      <c r="P161" s="35"/>
      <c r="Q161" s="15"/>
      <c r="R161" s="279"/>
      <c r="S161" s="279"/>
      <c r="T161" s="279"/>
      <c r="U161" s="279"/>
      <c r="V161" s="279"/>
      <c r="W161" s="279"/>
      <c r="X161" s="279"/>
      <c r="Y161" s="279"/>
      <c r="Z161" s="279"/>
      <c r="AA161" s="279"/>
      <c r="AB161" s="108"/>
      <c r="AC161" s="1"/>
      <c r="AD161" s="1"/>
      <c r="AE161" s="1"/>
    </row>
    <row r="162" spans="2:31" ht="19.5" customHeight="1">
      <c r="B162" s="20" t="s">
        <v>15</v>
      </c>
      <c r="C162" s="154" t="s">
        <v>14</v>
      </c>
      <c r="D162" s="389" t="s">
        <v>186</v>
      </c>
      <c r="E162" s="390"/>
      <c r="F162" s="390"/>
      <c r="G162" s="390"/>
      <c r="H162" s="57">
        <v>21</v>
      </c>
      <c r="I162" s="58">
        <v>18</v>
      </c>
      <c r="J162" s="59">
        <v>18</v>
      </c>
      <c r="K162" s="35"/>
      <c r="L162" s="35"/>
      <c r="M162" s="47"/>
      <c r="N162" s="108"/>
      <c r="O162" s="54"/>
      <c r="P162" s="35"/>
      <c r="Q162" s="15"/>
      <c r="R162" s="280" t="s">
        <v>201</v>
      </c>
      <c r="S162" s="281"/>
      <c r="T162" s="281"/>
      <c r="U162" s="281"/>
      <c r="V162" s="281"/>
      <c r="W162" s="282" t="s">
        <v>462</v>
      </c>
      <c r="X162" s="282"/>
      <c r="Y162" s="282"/>
      <c r="Z162" s="282"/>
      <c r="AA162" s="273"/>
      <c r="AB162" s="1"/>
      <c r="AC162" s="1"/>
      <c r="AD162" s="1"/>
      <c r="AE162" s="1"/>
    </row>
    <row r="163" spans="2:31" ht="19.5" customHeight="1" thickBot="1">
      <c r="B163" s="25" t="s">
        <v>242</v>
      </c>
      <c r="C163" s="155" t="s">
        <v>14</v>
      </c>
      <c r="D163" s="392"/>
      <c r="E163" s="393"/>
      <c r="F163" s="393"/>
      <c r="G163" s="393"/>
      <c r="H163" s="103"/>
      <c r="I163" s="35"/>
      <c r="J163" s="35"/>
      <c r="K163" s="36">
        <v>12</v>
      </c>
      <c r="L163" s="36">
        <v>15</v>
      </c>
      <c r="M163" s="37"/>
      <c r="N163" s="108"/>
      <c r="O163" s="54"/>
      <c r="P163" s="35"/>
      <c r="Q163" s="15"/>
      <c r="R163" s="274" t="s">
        <v>127</v>
      </c>
      <c r="S163" s="275"/>
      <c r="T163" s="275"/>
      <c r="U163" s="275"/>
      <c r="V163" s="275"/>
      <c r="W163" s="414" t="s">
        <v>462</v>
      </c>
      <c r="X163" s="414"/>
      <c r="Y163" s="414"/>
      <c r="Z163" s="414"/>
      <c r="AA163" s="415"/>
      <c r="AB163" s="1"/>
      <c r="AC163" s="1"/>
      <c r="AD163" s="1"/>
      <c r="AE163" s="1"/>
    </row>
    <row r="164" spans="2:31" ht="6" customHeight="1" thickTop="1">
      <c r="B164" s="32"/>
      <c r="C164" s="89"/>
      <c r="D164" s="122"/>
      <c r="E164" s="122"/>
      <c r="F164" s="122"/>
      <c r="G164" s="122"/>
      <c r="H164" s="35"/>
      <c r="I164" s="35"/>
      <c r="J164" s="35"/>
      <c r="K164" s="35" t="s">
        <v>482</v>
      </c>
      <c r="L164" s="35" t="s">
        <v>482</v>
      </c>
      <c r="M164" s="191"/>
      <c r="N164" s="198"/>
      <c r="O164" s="199"/>
      <c r="P164" s="35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</row>
    <row r="165" spans="2:31" ht="19.5" customHeight="1" thickBot="1">
      <c r="B165" s="20" t="s">
        <v>201</v>
      </c>
      <c r="C165" s="154" t="s">
        <v>461</v>
      </c>
      <c r="D165" s="395" t="s">
        <v>182</v>
      </c>
      <c r="E165" s="390"/>
      <c r="F165" s="390"/>
      <c r="G165" s="412"/>
      <c r="H165" s="197"/>
      <c r="I165" s="197"/>
      <c r="J165" s="197"/>
      <c r="K165" s="195">
        <v>21</v>
      </c>
      <c r="L165" s="195">
        <v>21</v>
      </c>
      <c r="M165" s="196"/>
      <c r="N165" s="35"/>
      <c r="O165" s="123"/>
      <c r="P165" s="123"/>
      <c r="Q165" s="15"/>
      <c r="R165" s="15"/>
      <c r="S165" s="1"/>
      <c r="T165" s="1"/>
      <c r="U165" s="1"/>
      <c r="V165" s="1"/>
      <c r="W165" s="4"/>
      <c r="X165" s="4"/>
      <c r="Y165" s="4"/>
      <c r="Z165" s="4"/>
      <c r="AA165" s="4"/>
      <c r="AB165" s="4"/>
      <c r="AC165" s="1"/>
      <c r="AD165" s="1"/>
      <c r="AE165" s="1"/>
    </row>
    <row r="166" spans="2:31" ht="19.5" customHeight="1" thickTop="1">
      <c r="B166" s="25" t="s">
        <v>127</v>
      </c>
      <c r="C166" s="155" t="s">
        <v>429</v>
      </c>
      <c r="D166" s="396"/>
      <c r="E166" s="393"/>
      <c r="F166" s="393"/>
      <c r="G166" s="413"/>
      <c r="H166" s="35"/>
      <c r="I166" s="35"/>
      <c r="J166" s="35"/>
      <c r="K166" s="35"/>
      <c r="L166" s="35"/>
      <c r="M166" s="35"/>
      <c r="N166" s="123"/>
      <c r="O166" s="123"/>
      <c r="P166" s="123"/>
      <c r="Q166" s="15"/>
      <c r="R166" s="108"/>
      <c r="S166" s="1"/>
      <c r="T166" s="1"/>
      <c r="U166" s="1"/>
      <c r="V166" s="1"/>
      <c r="W166" s="1"/>
      <c r="X166" s="1"/>
      <c r="Y166" s="4"/>
      <c r="Z166" s="4"/>
      <c r="AA166" s="4"/>
      <c r="AB166" s="4"/>
      <c r="AC166" s="1"/>
      <c r="AD166" s="1"/>
      <c r="AE166" s="1"/>
    </row>
    <row r="167" spans="2:31" ht="26.25" customHeight="1" thickBot="1">
      <c r="B167" s="15"/>
      <c r="C167" s="23"/>
      <c r="D167" s="35"/>
      <c r="E167" s="35"/>
      <c r="F167" s="35"/>
      <c r="G167" s="35"/>
      <c r="H167" s="35"/>
      <c r="I167" s="35"/>
      <c r="J167" s="123"/>
      <c r="K167" s="123"/>
      <c r="L167" s="123"/>
      <c r="M167" s="15"/>
      <c r="N167" s="108"/>
      <c r="O167" s="1"/>
      <c r="P167" s="1"/>
      <c r="Q167" s="1"/>
      <c r="R167" s="1"/>
      <c r="S167" s="1"/>
      <c r="T167" s="1"/>
      <c r="U167" s="4"/>
      <c r="V167" s="4"/>
      <c r="W167" s="4"/>
      <c r="X167" s="4"/>
      <c r="Y167" s="1"/>
      <c r="Z167" s="1"/>
      <c r="AA167" s="1"/>
      <c r="AB167" s="1"/>
      <c r="AC167" s="1"/>
      <c r="AD167" s="1"/>
      <c r="AE167" s="1"/>
    </row>
    <row r="168" spans="2:36" ht="12.75" customHeight="1">
      <c r="B168" s="377" t="s">
        <v>175</v>
      </c>
      <c r="C168" s="378"/>
      <c r="D168" s="361" t="str">
        <f>B170</f>
        <v>近藤慎</v>
      </c>
      <c r="E168" s="313"/>
      <c r="F168" s="313"/>
      <c r="G168" s="314"/>
      <c r="H168" s="312" t="str">
        <f>B173</f>
        <v>岡田和夫</v>
      </c>
      <c r="I168" s="313"/>
      <c r="J168" s="313"/>
      <c r="K168" s="314"/>
      <c r="L168" s="312" t="str">
        <f>B176</f>
        <v>泉正道</v>
      </c>
      <c r="M168" s="313"/>
      <c r="N168" s="313"/>
      <c r="O168" s="314"/>
      <c r="P168" s="312" t="str">
        <f>B179</f>
        <v>植田雅士</v>
      </c>
      <c r="Q168" s="313"/>
      <c r="R168" s="313"/>
      <c r="S168" s="314"/>
      <c r="T168" s="312" t="str">
        <f>B182</f>
        <v>田所直哉</v>
      </c>
      <c r="U168" s="313"/>
      <c r="V168" s="313"/>
      <c r="W168" s="314"/>
      <c r="X168" s="315" t="s">
        <v>110</v>
      </c>
      <c r="Y168" s="316"/>
      <c r="Z168" s="316"/>
      <c r="AA168" s="317"/>
      <c r="AB168" s="4"/>
      <c r="AC168" s="318" t="s">
        <v>61</v>
      </c>
      <c r="AD168" s="319"/>
      <c r="AE168" s="320" t="s">
        <v>62</v>
      </c>
      <c r="AF168" s="321"/>
      <c r="AG168" s="322"/>
      <c r="AH168" s="265" t="s">
        <v>63</v>
      </c>
      <c r="AI168" s="266"/>
      <c r="AJ168" s="267"/>
    </row>
    <row r="169" spans="2:36" ht="12.75" customHeight="1" thickBot="1">
      <c r="B169" s="379"/>
      <c r="C169" s="380"/>
      <c r="D169" s="376" t="str">
        <f>B171</f>
        <v>井上美智</v>
      </c>
      <c r="E169" s="277"/>
      <c r="F169" s="277"/>
      <c r="G169" s="269"/>
      <c r="H169" s="276" t="str">
        <f>B174</f>
        <v>内木場奈保子</v>
      </c>
      <c r="I169" s="277"/>
      <c r="J169" s="277"/>
      <c r="K169" s="269"/>
      <c r="L169" s="276" t="str">
        <f>B177</f>
        <v>松村啓子</v>
      </c>
      <c r="M169" s="277"/>
      <c r="N169" s="277"/>
      <c r="O169" s="269"/>
      <c r="P169" s="276" t="str">
        <f>B180</f>
        <v>吉田早希</v>
      </c>
      <c r="Q169" s="277"/>
      <c r="R169" s="277"/>
      <c r="S169" s="269"/>
      <c r="T169" s="276" t="str">
        <f>B183</f>
        <v>三多直美</v>
      </c>
      <c r="U169" s="277"/>
      <c r="V169" s="277"/>
      <c r="W169" s="269"/>
      <c r="X169" s="268" t="s">
        <v>111</v>
      </c>
      <c r="Y169" s="306"/>
      <c r="Z169" s="306"/>
      <c r="AA169" s="307"/>
      <c r="AB169" s="4"/>
      <c r="AC169" s="86" t="s">
        <v>64</v>
      </c>
      <c r="AD169" s="87" t="s">
        <v>65</v>
      </c>
      <c r="AE169" s="86" t="s">
        <v>66</v>
      </c>
      <c r="AF169" s="87" t="s">
        <v>67</v>
      </c>
      <c r="AG169" s="88" t="s">
        <v>68</v>
      </c>
      <c r="AH169" s="87" t="s">
        <v>69</v>
      </c>
      <c r="AI169" s="87" t="s">
        <v>67</v>
      </c>
      <c r="AJ169" s="88" t="s">
        <v>68</v>
      </c>
    </row>
    <row r="170" spans="2:36" ht="12.75" customHeight="1">
      <c r="B170" s="124" t="s">
        <v>187</v>
      </c>
      <c r="C170" s="80" t="s">
        <v>188</v>
      </c>
      <c r="D170" s="341"/>
      <c r="E170" s="342"/>
      <c r="F170" s="342"/>
      <c r="G170" s="343"/>
      <c r="H170" s="139">
        <v>20</v>
      </c>
      <c r="I170" s="12" t="str">
        <f>IF(H170="","","-")</f>
        <v>-</v>
      </c>
      <c r="J170" s="140">
        <v>21</v>
      </c>
      <c r="K170" s="346" t="str">
        <f>IF(H170&lt;&gt;"",IF(H170&gt;J170,IF(H171&gt;J171,"○",IF(H172&gt;J172,"○","×")),IF(H171&gt;J171,IF(H172&gt;J172,"○","×"),"×")),"")</f>
        <v>○</v>
      </c>
      <c r="L170" s="139">
        <v>19</v>
      </c>
      <c r="M170" s="13" t="str">
        <f aca="true" t="shared" si="30" ref="M170:M175">IF(L170="","","-")</f>
        <v>-</v>
      </c>
      <c r="N170" s="141">
        <v>21</v>
      </c>
      <c r="O170" s="346" t="str">
        <f>IF(L170&lt;&gt;"",IF(L170&gt;N170,IF(L171&gt;N171,"○",IF(L172&gt;N172,"○","×")),IF(L171&gt;N171,IF(L172&gt;N172,"○","×"),"×")),"")</f>
        <v>×</v>
      </c>
      <c r="P170" s="139">
        <v>17</v>
      </c>
      <c r="Q170" s="13" t="str">
        <f aca="true" t="shared" si="31" ref="Q170:Q178">IF(P170="","","-")</f>
        <v>-</v>
      </c>
      <c r="R170" s="141">
        <v>21</v>
      </c>
      <c r="S170" s="346" t="str">
        <f>IF(P170&lt;&gt;"",IF(P170&gt;R170,IF(P171&gt;R171,"○",IF(P172&gt;R172,"○","×")),IF(P171&gt;R171,IF(P172&gt;R172,"○","×"),"×")),"")</f>
        <v>×</v>
      </c>
      <c r="T170" s="139">
        <v>21</v>
      </c>
      <c r="U170" s="13" t="str">
        <f aca="true" t="shared" si="32" ref="U170:U181">IF(T170="","","-")</f>
        <v>-</v>
      </c>
      <c r="V170" s="141">
        <v>20</v>
      </c>
      <c r="W170" s="308" t="str">
        <f>IF(T170&lt;&gt;"",IF(T170&gt;V170,IF(T171&gt;V171,"○",IF(T172&gt;V172,"○","×")),IF(T171&gt;V171,IF(T172&gt;V172,"○","×"),"×")),"")</f>
        <v>×</v>
      </c>
      <c r="X170" s="309" t="s">
        <v>416</v>
      </c>
      <c r="Y170" s="310"/>
      <c r="Z170" s="310"/>
      <c r="AA170" s="311"/>
      <c r="AB170" s="4"/>
      <c r="AC170" s="90"/>
      <c r="AD170" s="91"/>
      <c r="AE170" s="125"/>
      <c r="AF170" s="126"/>
      <c r="AG170" s="92"/>
      <c r="AH170" s="91"/>
      <c r="AI170" s="91"/>
      <c r="AJ170" s="92"/>
    </row>
    <row r="171" spans="2:36" ht="12.75" customHeight="1">
      <c r="B171" s="124" t="s">
        <v>189</v>
      </c>
      <c r="C171" s="80" t="s">
        <v>188</v>
      </c>
      <c r="D171" s="344"/>
      <c r="E171" s="305"/>
      <c r="F171" s="305"/>
      <c r="G171" s="288"/>
      <c r="H171" s="139">
        <v>21</v>
      </c>
      <c r="I171" s="12" t="str">
        <f>IF(H171="","","-")</f>
        <v>-</v>
      </c>
      <c r="J171" s="143">
        <v>14</v>
      </c>
      <c r="K171" s="270"/>
      <c r="L171" s="139">
        <v>15</v>
      </c>
      <c r="M171" s="12" t="str">
        <f t="shared" si="30"/>
        <v>-</v>
      </c>
      <c r="N171" s="140">
        <v>21</v>
      </c>
      <c r="O171" s="270"/>
      <c r="P171" s="139">
        <v>15</v>
      </c>
      <c r="Q171" s="12" t="str">
        <f t="shared" si="31"/>
        <v>-</v>
      </c>
      <c r="R171" s="140">
        <v>21</v>
      </c>
      <c r="S171" s="270"/>
      <c r="T171" s="139">
        <v>6</v>
      </c>
      <c r="U171" s="12" t="str">
        <f t="shared" si="32"/>
        <v>-</v>
      </c>
      <c r="V171" s="140">
        <v>21</v>
      </c>
      <c r="W171" s="296"/>
      <c r="X171" s="292"/>
      <c r="Y171" s="293"/>
      <c r="Z171" s="293"/>
      <c r="AA171" s="294"/>
      <c r="AB171" s="4"/>
      <c r="AC171" s="90">
        <f>COUNTIF(D170:W172,"○")</f>
        <v>1</v>
      </c>
      <c r="AD171" s="91">
        <f>COUNTIF(D170:W172,"×")</f>
        <v>3</v>
      </c>
      <c r="AE171" s="125">
        <f>(IF((D170&gt;F170),1,0))+(IF((D171&gt;F171),1,0))+(IF((D172&gt;F172),1,0))+(IF((H170&gt;J170),1,0))+(IF((H171&gt;J171),1,0))+(IF((H172&gt;J172),1,0))+(IF((L170&gt;N170),1,0))+(IF((L171&gt;N171),1,0))+(IF((L172&gt;N172),1,0))+(IF((P170&gt;R170),1,0))+(IF((P171&gt;R171),1,0))+(IF((P172&gt;R172),1,0))+(IF((T170&gt;V170),1,0))+(IF((T171&gt;V171),1,0))+(IF((T172&gt;V172),1,0))</f>
        <v>3</v>
      </c>
      <c r="AF171" s="126">
        <f>(IF((D170&lt;F170),1,0))+(IF((D171&lt;F171),1,0))+(IF((D172&lt;F172),1,0))+(IF((H170&lt;J170),1,0))+(IF((H171&lt;J171),1,0))+(IF((H172&lt;J172),1,0))+(IF((L170&lt;N170),1,0))+(IF((L171&lt;N171),1,0))+(IF((L172&lt;N172),1,0))+(IF((P170&lt;R170),1,0))+(IF((P171&lt;R171),1,0))+(IF((P172&lt;R172),1,0))+(IF((T170&lt;V170),1,0))+(IF((T171&lt;V171),1,0))+(IF((T172&lt;V172),1,0))</f>
        <v>7</v>
      </c>
      <c r="AG171" s="127">
        <f>AE171-AF171</f>
        <v>-4</v>
      </c>
      <c r="AH171" s="91">
        <f>SUM(D170:D172,H170:H172,L170:L172,P170:P172,T170:T172)</f>
        <v>165</v>
      </c>
      <c r="AI171" s="91">
        <f>SUM(F170:F172,J170:J172,N170:N172,R170:R172,V170:V172)</f>
        <v>200</v>
      </c>
      <c r="AJ171" s="92">
        <f>AH171-AI171</f>
        <v>-35</v>
      </c>
    </row>
    <row r="172" spans="2:36" ht="12.75" customHeight="1">
      <c r="B172" s="85"/>
      <c r="C172" s="81" t="s">
        <v>18</v>
      </c>
      <c r="D172" s="345"/>
      <c r="E172" s="262"/>
      <c r="F172" s="262"/>
      <c r="G172" s="263"/>
      <c r="H172" s="144">
        <v>21</v>
      </c>
      <c r="I172" s="12" t="str">
        <f>IF(H172="","","-")</f>
        <v>-</v>
      </c>
      <c r="J172" s="145">
        <v>19</v>
      </c>
      <c r="K172" s="271"/>
      <c r="L172" s="144"/>
      <c r="M172" s="28">
        <f t="shared" si="30"/>
      </c>
      <c r="N172" s="145"/>
      <c r="O172" s="270"/>
      <c r="P172" s="139"/>
      <c r="Q172" s="12">
        <f t="shared" si="31"/>
      </c>
      <c r="R172" s="140"/>
      <c r="S172" s="270"/>
      <c r="T172" s="139">
        <v>10</v>
      </c>
      <c r="U172" s="12" t="str">
        <f t="shared" si="32"/>
        <v>-</v>
      </c>
      <c r="V172" s="140">
        <v>21</v>
      </c>
      <c r="W172" s="296"/>
      <c r="X172" s="29">
        <f>AC171</f>
        <v>1</v>
      </c>
      <c r="Y172" s="30" t="s">
        <v>71</v>
      </c>
      <c r="Z172" s="30">
        <f>AD171</f>
        <v>3</v>
      </c>
      <c r="AA172" s="31" t="s">
        <v>65</v>
      </c>
      <c r="AB172" s="4"/>
      <c r="AC172" s="90"/>
      <c r="AD172" s="91"/>
      <c r="AE172" s="125"/>
      <c r="AF172" s="126"/>
      <c r="AG172" s="92"/>
      <c r="AH172" s="91"/>
      <c r="AI172" s="91"/>
      <c r="AJ172" s="92"/>
    </row>
    <row r="173" spans="2:36" ht="12.75" customHeight="1">
      <c r="B173" s="124" t="s">
        <v>29</v>
      </c>
      <c r="C173" s="128" t="s">
        <v>190</v>
      </c>
      <c r="D173" s="38">
        <f>IF(J170="","",J170)</f>
        <v>21</v>
      </c>
      <c r="E173" s="12" t="str">
        <f aca="true" t="shared" si="33" ref="E173:E184">IF(D173="","","-")</f>
        <v>-</v>
      </c>
      <c r="F173" s="39">
        <f>IF(H170="","",H170)</f>
        <v>20</v>
      </c>
      <c r="G173" s="298" t="str">
        <f>IF(K170="","",IF(K170="○","×",IF(K170="×","○")))</f>
        <v>×</v>
      </c>
      <c r="H173" s="301"/>
      <c r="I173" s="302"/>
      <c r="J173" s="302"/>
      <c r="K173" s="303"/>
      <c r="L173" s="139">
        <v>10</v>
      </c>
      <c r="M173" s="12" t="str">
        <f t="shared" si="30"/>
        <v>-</v>
      </c>
      <c r="N173" s="140">
        <v>21</v>
      </c>
      <c r="O173" s="375" t="str">
        <f>IF(L173&lt;&gt;"",IF(L173&gt;N173,IF(L174&gt;N174,"○",IF(L175&gt;N175,"○","×")),IF(L174&gt;N174,IF(L175&gt;N175,"○","×"),"×")),"")</f>
        <v>×</v>
      </c>
      <c r="P173" s="146">
        <v>21</v>
      </c>
      <c r="Q173" s="55" t="str">
        <f t="shared" si="31"/>
        <v>-</v>
      </c>
      <c r="R173" s="147">
        <v>16</v>
      </c>
      <c r="S173" s="375" t="str">
        <f>IF(P173&lt;&gt;"",IF(P173&gt;R173,IF(P174&gt;R174,"○",IF(P175&gt;R175,"○","×")),IF(P174&gt;R174,IF(P175&gt;R175,"○","×"),"×")),"")</f>
        <v>×</v>
      </c>
      <c r="T173" s="146">
        <v>14</v>
      </c>
      <c r="U173" s="55" t="str">
        <f t="shared" si="32"/>
        <v>-</v>
      </c>
      <c r="V173" s="147">
        <v>21</v>
      </c>
      <c r="W173" s="295" t="str">
        <f>IF(T173&lt;&gt;"",IF(T173&gt;V173,IF(T174&gt;V174,"○",IF(T175&gt;V175,"○","×")),IF(T174&gt;V174,IF(T175&gt;V175,"○","×"),"×")),"")</f>
        <v>×</v>
      </c>
      <c r="X173" s="289" t="s">
        <v>425</v>
      </c>
      <c r="Y173" s="290"/>
      <c r="Z173" s="290"/>
      <c r="AA173" s="291"/>
      <c r="AB173" s="4"/>
      <c r="AC173" s="96"/>
      <c r="AD173" s="97"/>
      <c r="AE173" s="129"/>
      <c r="AF173" s="130"/>
      <c r="AG173" s="98"/>
      <c r="AH173" s="97"/>
      <c r="AI173" s="97"/>
      <c r="AJ173" s="98"/>
    </row>
    <row r="174" spans="2:36" ht="12.75" customHeight="1">
      <c r="B174" s="124" t="s">
        <v>191</v>
      </c>
      <c r="C174" s="80" t="s">
        <v>190</v>
      </c>
      <c r="D174" s="38">
        <f>IF(J171="","",J171)</f>
        <v>14</v>
      </c>
      <c r="E174" s="12" t="str">
        <f t="shared" si="33"/>
        <v>-</v>
      </c>
      <c r="F174" s="39">
        <f>IF(H171="","",H171)</f>
        <v>21</v>
      </c>
      <c r="G174" s="299" t="str">
        <f>IF(I171="","",I171)</f>
        <v>-</v>
      </c>
      <c r="H174" s="304"/>
      <c r="I174" s="305"/>
      <c r="J174" s="305"/>
      <c r="K174" s="288"/>
      <c r="L174" s="139">
        <v>15</v>
      </c>
      <c r="M174" s="12" t="str">
        <f t="shared" si="30"/>
        <v>-</v>
      </c>
      <c r="N174" s="140">
        <v>21</v>
      </c>
      <c r="O174" s="270"/>
      <c r="P174" s="139">
        <v>17</v>
      </c>
      <c r="Q174" s="12" t="str">
        <f t="shared" si="31"/>
        <v>-</v>
      </c>
      <c r="R174" s="140">
        <v>21</v>
      </c>
      <c r="S174" s="270"/>
      <c r="T174" s="139">
        <v>20</v>
      </c>
      <c r="U174" s="12" t="str">
        <f t="shared" si="32"/>
        <v>-</v>
      </c>
      <c r="V174" s="140">
        <v>21</v>
      </c>
      <c r="W174" s="296"/>
      <c r="X174" s="292"/>
      <c r="Y174" s="293"/>
      <c r="Z174" s="293"/>
      <c r="AA174" s="294"/>
      <c r="AB174" s="4"/>
      <c r="AC174" s="90">
        <f>COUNTIF(D173:W175,"○")</f>
        <v>0</v>
      </c>
      <c r="AD174" s="91">
        <f>COUNTIF(D173:W175,"×")</f>
        <v>4</v>
      </c>
      <c r="AE174" s="125">
        <f>(IF((D173&gt;F173),1,0))+(IF((D174&gt;F174),1,0))+(IF((D175&gt;F175),1,0))+(IF((H173&gt;J173),1,0))+(IF((H174&gt;J174),1,0))+(IF((H175&gt;J175),1,0))+(IF((L173&gt;N173),1,0))+(IF((L174&gt;N174),1,0))+(IF((L175&gt;N175),1,0))+(IF((P173&gt;R173),1,0))+(IF((P174&gt;R174),1,0))+(IF((P175&gt;R175),1,0))+(IF((T173&gt;V173),1,0))+(IF((T174&gt;V174),1,0))+(IF((T175&gt;V175),1,0))</f>
        <v>2</v>
      </c>
      <c r="AF174" s="126">
        <f>(IF((D173&lt;F173),1,0))+(IF((D174&lt;F174),1,0))+(IF((D175&lt;F175),1,0))+(IF((H173&lt;J173),1,0))+(IF((H174&lt;J174),1,0))+(IF((H175&lt;J175),1,0))+(IF((L173&lt;N173),1,0))+(IF((L174&lt;N174),1,0))+(IF((L175&lt;N175),1,0))+(IF((P173&lt;R173),1,0))+(IF((P174&lt;R174),1,0))+(IF((P175&lt;R175),1,0))+(IF((T173&lt;V173),1,0))+(IF((T174&lt;V174),1,0))+(IF((T175&lt;V175),1,0))</f>
        <v>8</v>
      </c>
      <c r="AG174" s="127">
        <f>AE174-AF174</f>
        <v>-6</v>
      </c>
      <c r="AH174" s="91">
        <f>SUM(D173:D175,H173:H175,L173:L175,P173:P175,T173:T175)</f>
        <v>164</v>
      </c>
      <c r="AI174" s="91">
        <f>SUM(F173:F175,J173:J175,N173:N175,R173:R175,V173:V175)</f>
        <v>204</v>
      </c>
      <c r="AJ174" s="92">
        <f>AH174-AI174</f>
        <v>-40</v>
      </c>
    </row>
    <row r="175" spans="2:36" ht="12.75" customHeight="1">
      <c r="B175" s="85"/>
      <c r="C175" s="131" t="s">
        <v>30</v>
      </c>
      <c r="D175" s="48">
        <f>IF(J172="","",J172)</f>
        <v>19</v>
      </c>
      <c r="E175" s="12" t="str">
        <f t="shared" si="33"/>
        <v>-</v>
      </c>
      <c r="F175" s="49">
        <f>IF(H172="","",H172)</f>
        <v>21</v>
      </c>
      <c r="G175" s="323" t="str">
        <f>IF(I172="","",I172)</f>
        <v>-</v>
      </c>
      <c r="H175" s="272"/>
      <c r="I175" s="262"/>
      <c r="J175" s="262"/>
      <c r="K175" s="263"/>
      <c r="L175" s="144"/>
      <c r="M175" s="12">
        <f t="shared" si="30"/>
      </c>
      <c r="N175" s="145"/>
      <c r="O175" s="271"/>
      <c r="P175" s="144">
        <v>13</v>
      </c>
      <c r="Q175" s="28" t="str">
        <f t="shared" si="31"/>
        <v>-</v>
      </c>
      <c r="R175" s="145">
        <v>21</v>
      </c>
      <c r="S175" s="271"/>
      <c r="T175" s="144"/>
      <c r="U175" s="28">
        <f t="shared" si="32"/>
      </c>
      <c r="V175" s="145"/>
      <c r="W175" s="296"/>
      <c r="X175" s="29">
        <f>AC174</f>
        <v>0</v>
      </c>
      <c r="Y175" s="30" t="s">
        <v>71</v>
      </c>
      <c r="Z175" s="30">
        <f>AD174</f>
        <v>4</v>
      </c>
      <c r="AA175" s="31" t="s">
        <v>65</v>
      </c>
      <c r="AB175" s="4"/>
      <c r="AC175" s="100"/>
      <c r="AD175" s="101"/>
      <c r="AE175" s="132"/>
      <c r="AF175" s="133"/>
      <c r="AG175" s="102"/>
      <c r="AH175" s="101"/>
      <c r="AI175" s="101"/>
      <c r="AJ175" s="102"/>
    </row>
    <row r="176" spans="2:36" ht="12.75" customHeight="1">
      <c r="B176" s="79" t="s">
        <v>83</v>
      </c>
      <c r="C176" s="80" t="s">
        <v>193</v>
      </c>
      <c r="D176" s="38">
        <f>IF(N170="","",N170)</f>
        <v>21</v>
      </c>
      <c r="E176" s="55" t="str">
        <f t="shared" si="33"/>
        <v>-</v>
      </c>
      <c r="F176" s="39">
        <f>IF(L170="","",L170)</f>
        <v>19</v>
      </c>
      <c r="G176" s="298" t="str">
        <f>IF(O170="","",IF(O170="○","×",IF(O170="×","○")))</f>
        <v>○</v>
      </c>
      <c r="H176" s="56">
        <f>IF(N173="","",N173)</f>
        <v>21</v>
      </c>
      <c r="I176" s="12" t="str">
        <f aca="true" t="shared" si="34" ref="I176:I184">IF(H176="","","-")</f>
        <v>-</v>
      </c>
      <c r="J176" s="39">
        <f>IF(L173="","",L173)</f>
        <v>10</v>
      </c>
      <c r="K176" s="298" t="str">
        <f>IF(O173="","",IF(O173="○","×",IF(O173="×","○")))</f>
        <v>○</v>
      </c>
      <c r="L176" s="301"/>
      <c r="M176" s="302"/>
      <c r="N176" s="302"/>
      <c r="O176" s="303"/>
      <c r="P176" s="139">
        <v>18</v>
      </c>
      <c r="Q176" s="12" t="str">
        <f t="shared" si="31"/>
        <v>-</v>
      </c>
      <c r="R176" s="140">
        <v>21</v>
      </c>
      <c r="S176" s="270" t="str">
        <f>IF(P176&lt;&gt;"",IF(P176&gt;R176,IF(P177&gt;R177,"○",IF(P178&gt;R178,"○","×")),IF(P177&gt;R177,IF(P178&gt;R178,"○","×"),"×")),"")</f>
        <v>×</v>
      </c>
      <c r="T176" s="139">
        <v>21</v>
      </c>
      <c r="U176" s="12" t="str">
        <f t="shared" si="32"/>
        <v>-</v>
      </c>
      <c r="V176" s="140">
        <v>19</v>
      </c>
      <c r="W176" s="295" t="str">
        <f>IF(T176&lt;&gt;"",IF(T176&gt;V176,IF(T177&gt;V177,"○",IF(T178&gt;V178,"○","×")),IF(T177&gt;V177,IF(T178&gt;V178,"○","×"),"×")),"")</f>
        <v>○</v>
      </c>
      <c r="X176" s="289" t="s">
        <v>417</v>
      </c>
      <c r="Y176" s="290"/>
      <c r="Z176" s="290"/>
      <c r="AA176" s="291"/>
      <c r="AB176" s="4"/>
      <c r="AC176" s="90"/>
      <c r="AD176" s="91"/>
      <c r="AE176" s="125"/>
      <c r="AF176" s="126"/>
      <c r="AG176" s="92"/>
      <c r="AH176" s="91"/>
      <c r="AI176" s="91"/>
      <c r="AJ176" s="92"/>
    </row>
    <row r="177" spans="2:36" ht="12.75" customHeight="1">
      <c r="B177" s="79" t="s">
        <v>192</v>
      </c>
      <c r="C177" s="80" t="s">
        <v>193</v>
      </c>
      <c r="D177" s="38">
        <f>IF(N171="","",N171)</f>
        <v>21</v>
      </c>
      <c r="E177" s="12" t="str">
        <f t="shared" si="33"/>
        <v>-</v>
      </c>
      <c r="F177" s="39">
        <f>IF(L171="","",L171)</f>
        <v>15</v>
      </c>
      <c r="G177" s="299">
        <f>IF(I174="","",I174)</f>
      </c>
      <c r="H177" s="56">
        <f>IF(N174="","",N174)</f>
        <v>21</v>
      </c>
      <c r="I177" s="12" t="str">
        <f t="shared" si="34"/>
        <v>-</v>
      </c>
      <c r="J177" s="39">
        <f>IF(L174="","",L174)</f>
        <v>15</v>
      </c>
      <c r="K177" s="299" t="str">
        <f>IF(M174="","",M174)</f>
        <v>-</v>
      </c>
      <c r="L177" s="304"/>
      <c r="M177" s="305"/>
      <c r="N177" s="305"/>
      <c r="O177" s="288"/>
      <c r="P177" s="139">
        <v>21</v>
      </c>
      <c r="Q177" s="12" t="str">
        <f t="shared" si="31"/>
        <v>-</v>
      </c>
      <c r="R177" s="140">
        <v>18</v>
      </c>
      <c r="S177" s="270"/>
      <c r="T177" s="139">
        <v>21</v>
      </c>
      <c r="U177" s="12" t="str">
        <f t="shared" si="32"/>
        <v>-</v>
      </c>
      <c r="V177" s="140">
        <v>15</v>
      </c>
      <c r="W177" s="296"/>
      <c r="X177" s="292"/>
      <c r="Y177" s="293"/>
      <c r="Z177" s="293"/>
      <c r="AA177" s="294"/>
      <c r="AB177" s="4"/>
      <c r="AC177" s="90">
        <f>COUNTIF(D176:W178,"○")</f>
        <v>3</v>
      </c>
      <c r="AD177" s="91">
        <f>COUNTIF(D176:W178,"×")</f>
        <v>1</v>
      </c>
      <c r="AE177" s="125">
        <f>(IF((D176&gt;F176),1,0))+(IF((D177&gt;F177),1,0))+(IF((D178&gt;F178),1,0))+(IF((H176&gt;J176),1,0))+(IF((H177&gt;J177),1,0))+(IF((H178&gt;J178),1,0))+(IF((L176&gt;N176),1,0))+(IF((L177&gt;N177),1,0))+(IF((L178&gt;N178),1,0))+(IF((P176&gt;R176),1,0))+(IF((P177&gt;R177),1,0))+(IF((P178&gt;R178),1,0))+(IF((T176&gt;V176),1,0))+(IF((T177&gt;V177),1,0))+(IF((T178&gt;V178),1,0))</f>
        <v>7</v>
      </c>
      <c r="AF177" s="126">
        <f>(IF((D176&lt;F176),1,0))+(IF((D177&lt;F177),1,0))+(IF((D178&lt;F178),1,0))+(IF((H176&lt;J176),1,0))+(IF((H177&lt;J177),1,0))+(IF((H178&lt;J178),1,0))+(IF((L176&lt;N176),1,0))+(IF((L177&lt;N177),1,0))+(IF((L178&lt;N178),1,0))+(IF((P176&lt;R176),1,0))+(IF((P177&lt;R177),1,0))+(IF((P178&lt;R178),1,0))+(IF((T176&lt;V176),1,0))+(IF((T177&lt;V177),1,0))+(IF((T178&lt;V178),1,0))</f>
        <v>2</v>
      </c>
      <c r="AG177" s="127">
        <f>AE177-AF177</f>
        <v>5</v>
      </c>
      <c r="AH177" s="91">
        <f>SUM(D176:D178,H176:H178,L176:L178,P176:P178,T176:T178)</f>
        <v>180</v>
      </c>
      <c r="AI177" s="91">
        <f>SUM(F176:F178,J176:J178,N176:N178,R176:R178,V176:V178)</f>
        <v>153</v>
      </c>
      <c r="AJ177" s="92">
        <f>AH177-AI177</f>
        <v>27</v>
      </c>
    </row>
    <row r="178" spans="2:36" ht="12.75" customHeight="1">
      <c r="B178" s="85"/>
      <c r="C178" s="81" t="s">
        <v>106</v>
      </c>
      <c r="D178" s="38">
        <f>IF(N172="","",N172)</f>
      </c>
      <c r="E178" s="12">
        <f t="shared" si="33"/>
      </c>
      <c r="F178" s="39">
        <f>IF(L172="","",L172)</f>
      </c>
      <c r="G178" s="299">
        <f>IF(I175="","",I175)</f>
      </c>
      <c r="H178" s="56">
        <f>IF(N175="","",N175)</f>
      </c>
      <c r="I178" s="12">
        <f t="shared" si="34"/>
      </c>
      <c r="J178" s="39">
        <f>IF(L175="","",L175)</f>
      </c>
      <c r="K178" s="299">
        <f>IF(M175="","",M175)</f>
      </c>
      <c r="L178" s="304"/>
      <c r="M178" s="305"/>
      <c r="N178" s="305"/>
      <c r="O178" s="288"/>
      <c r="P178" s="139">
        <v>15</v>
      </c>
      <c r="Q178" s="12" t="str">
        <f t="shared" si="31"/>
        <v>-</v>
      </c>
      <c r="R178" s="140">
        <v>21</v>
      </c>
      <c r="S178" s="271"/>
      <c r="T178" s="139"/>
      <c r="U178" s="12">
        <f t="shared" si="32"/>
      </c>
      <c r="V178" s="140"/>
      <c r="W178" s="297"/>
      <c r="X178" s="29">
        <f>AC177</f>
        <v>3</v>
      </c>
      <c r="Y178" s="30" t="s">
        <v>71</v>
      </c>
      <c r="Z178" s="30">
        <f>AD177</f>
        <v>1</v>
      </c>
      <c r="AA178" s="31" t="s">
        <v>65</v>
      </c>
      <c r="AB178" s="4"/>
      <c r="AC178" s="90"/>
      <c r="AD178" s="91"/>
      <c r="AE178" s="125"/>
      <c r="AF178" s="126"/>
      <c r="AG178" s="92"/>
      <c r="AH178" s="91"/>
      <c r="AI178" s="91"/>
      <c r="AJ178" s="92"/>
    </row>
    <row r="179" spans="2:36" ht="12.75" customHeight="1">
      <c r="B179" s="82" t="s">
        <v>194</v>
      </c>
      <c r="C179" s="128" t="s">
        <v>91</v>
      </c>
      <c r="D179" s="134">
        <f>IF(R170="","",R170)</f>
        <v>21</v>
      </c>
      <c r="E179" s="55" t="str">
        <f t="shared" si="33"/>
        <v>-</v>
      </c>
      <c r="F179" s="62">
        <f>IF(P170="","",P170)</f>
        <v>17</v>
      </c>
      <c r="G179" s="286" t="str">
        <f>IF(S170="","",IF(S170="○","×",IF(S170="×","○")))</f>
        <v>○</v>
      </c>
      <c r="H179" s="61">
        <f>IF(R173="","",R173)</f>
        <v>16</v>
      </c>
      <c r="I179" s="55" t="str">
        <f t="shared" si="34"/>
        <v>-</v>
      </c>
      <c r="J179" s="62">
        <f>IF(P173="","",P173)</f>
        <v>21</v>
      </c>
      <c r="K179" s="298" t="str">
        <f>IF(S173="","",IF(S173="○","×",IF(S173="×","○")))</f>
        <v>○</v>
      </c>
      <c r="L179" s="62">
        <f>IF(R176="","",R176)</f>
        <v>21</v>
      </c>
      <c r="M179" s="55" t="str">
        <f aca="true" t="shared" si="35" ref="M179:M184">IF(L179="","","-")</f>
        <v>-</v>
      </c>
      <c r="N179" s="62">
        <f>IF(P176="","",P176)</f>
        <v>18</v>
      </c>
      <c r="O179" s="298" t="str">
        <f>IF(S176="","",IF(S176="○","×",IF(S176="×","○")))</f>
        <v>○</v>
      </c>
      <c r="P179" s="301"/>
      <c r="Q179" s="302"/>
      <c r="R179" s="302"/>
      <c r="S179" s="303"/>
      <c r="T179" s="146">
        <v>21</v>
      </c>
      <c r="U179" s="55" t="str">
        <f t="shared" si="32"/>
        <v>-</v>
      </c>
      <c r="V179" s="147">
        <v>10</v>
      </c>
      <c r="W179" s="296" t="str">
        <f>IF(T179&lt;&gt;"",IF(T179&gt;V179,IF(T180&gt;V180,"○",IF(T181&gt;V181,"○","×")),IF(T180&gt;V180,IF(T181&gt;V181,"○","×"),"×")),"")</f>
        <v>○</v>
      </c>
      <c r="X179" s="289" t="s">
        <v>415</v>
      </c>
      <c r="Y179" s="290"/>
      <c r="Z179" s="290"/>
      <c r="AA179" s="291"/>
      <c r="AB179" s="4"/>
      <c r="AC179" s="96"/>
      <c r="AD179" s="97"/>
      <c r="AE179" s="129"/>
      <c r="AF179" s="130"/>
      <c r="AG179" s="98"/>
      <c r="AH179" s="97"/>
      <c r="AI179" s="97"/>
      <c r="AJ179" s="98"/>
    </row>
    <row r="180" spans="2:36" ht="12.75" customHeight="1">
      <c r="B180" s="79" t="s">
        <v>92</v>
      </c>
      <c r="C180" s="80" t="s">
        <v>91</v>
      </c>
      <c r="D180" s="38">
        <f>IF(R171="","",R171)</f>
        <v>21</v>
      </c>
      <c r="E180" s="12" t="str">
        <f t="shared" si="33"/>
        <v>-</v>
      </c>
      <c r="F180" s="39">
        <f>IF(P171="","",P171)</f>
        <v>15</v>
      </c>
      <c r="G180" s="287" t="str">
        <f>IF(I177="","",I177)</f>
        <v>-</v>
      </c>
      <c r="H180" s="56">
        <f>IF(R174="","",R174)</f>
        <v>21</v>
      </c>
      <c r="I180" s="12" t="str">
        <f t="shared" si="34"/>
        <v>-</v>
      </c>
      <c r="J180" s="39">
        <f>IF(P174="","",P174)</f>
        <v>17</v>
      </c>
      <c r="K180" s="299">
        <f>IF(M177="","",M177)</f>
      </c>
      <c r="L180" s="39">
        <f>IF(R177="","",R177)</f>
        <v>18</v>
      </c>
      <c r="M180" s="12" t="str">
        <f t="shared" si="35"/>
        <v>-</v>
      </c>
      <c r="N180" s="39">
        <f>IF(P177="","",P177)</f>
        <v>21</v>
      </c>
      <c r="O180" s="299" t="str">
        <f>IF(Q177="","",Q177)</f>
        <v>-</v>
      </c>
      <c r="P180" s="304"/>
      <c r="Q180" s="305"/>
      <c r="R180" s="305"/>
      <c r="S180" s="288"/>
      <c r="T180" s="139">
        <v>21</v>
      </c>
      <c r="U180" s="12" t="str">
        <f t="shared" si="32"/>
        <v>-</v>
      </c>
      <c r="V180" s="140">
        <v>17</v>
      </c>
      <c r="W180" s="296"/>
      <c r="X180" s="292"/>
      <c r="Y180" s="293"/>
      <c r="Z180" s="293"/>
      <c r="AA180" s="294"/>
      <c r="AB180" s="4"/>
      <c r="AC180" s="90">
        <f>COUNTIF(D179:W181,"○")</f>
        <v>4</v>
      </c>
      <c r="AD180" s="91">
        <f>COUNTIF(D179:W181,"×")</f>
        <v>0</v>
      </c>
      <c r="AE180" s="125">
        <f>(IF((D179&gt;F179),1,0))+(IF((D180&gt;F180),1,0))+(IF((D181&gt;F181),1,0))+(IF((H179&gt;J179),1,0))+(IF((H180&gt;J180),1,0))+(IF((H181&gt;J181),1,0))+(IF((L179&gt;N179),1,0))+(IF((L180&gt;N180),1,0))+(IF((L181&gt;N181),1,0))+(IF((P179&gt;R179),1,0))+(IF((P180&gt;R180),1,0))+(IF((P181&gt;R181),1,0))+(IF((T179&gt;V179),1,0))+(IF((T180&gt;V180),1,0))+(IF((T181&gt;V181),1,0))</f>
        <v>8</v>
      </c>
      <c r="AF180" s="126">
        <f>(IF((D179&lt;F179),1,0))+(IF((D180&lt;F180),1,0))+(IF((D181&lt;F181),1,0))+(IF((H179&lt;J179),1,0))+(IF((H180&lt;J180),1,0))+(IF((H181&lt;J181),1,0))+(IF((L179&lt;N179),1,0))+(IF((L180&lt;N180),1,0))+(IF((L181&lt;N181),1,0))+(IF((P179&lt;R179),1,0))+(IF((P180&lt;R180),1,0))+(IF((P181&lt;R181),1,0))+(IF((T179&lt;V179),1,0))+(IF((T180&lt;V180),1,0))+(IF((T181&lt;V181),1,0))</f>
        <v>2</v>
      </c>
      <c r="AG180" s="127">
        <f>AE180-AF180</f>
        <v>6</v>
      </c>
      <c r="AH180" s="91">
        <f>SUM(D179:D181,H179:H181,L179:L181,P179:P181,T179:T181)</f>
        <v>202</v>
      </c>
      <c r="AI180" s="91">
        <f>SUM(F179:F181,J179:J181,N179:N181,R179:R181,V179:V181)</f>
        <v>164</v>
      </c>
      <c r="AJ180" s="92">
        <f>AH180-AI180</f>
        <v>38</v>
      </c>
    </row>
    <row r="181" spans="2:36" ht="12.75" customHeight="1">
      <c r="B181" s="79"/>
      <c r="C181" s="81" t="s">
        <v>195</v>
      </c>
      <c r="D181" s="38">
        <f>IF(R172="","",R172)</f>
      </c>
      <c r="E181" s="12">
        <f t="shared" si="33"/>
      </c>
      <c r="F181" s="39">
        <f>IF(P172="","",P172)</f>
      </c>
      <c r="G181" s="287">
        <f>IF(I178="","",I178)</f>
      </c>
      <c r="H181" s="56">
        <f>IF(R175="","",R175)</f>
        <v>21</v>
      </c>
      <c r="I181" s="12" t="str">
        <f t="shared" si="34"/>
        <v>-</v>
      </c>
      <c r="J181" s="39">
        <f>IF(P175="","",P175)</f>
        <v>13</v>
      </c>
      <c r="K181" s="299">
        <f>IF(M178="","",M178)</f>
      </c>
      <c r="L181" s="39">
        <f>IF(R178="","",R178)</f>
        <v>21</v>
      </c>
      <c r="M181" s="12" t="str">
        <f t="shared" si="35"/>
        <v>-</v>
      </c>
      <c r="N181" s="39">
        <f>IF(P178="","",P178)</f>
        <v>15</v>
      </c>
      <c r="O181" s="299" t="str">
        <f>IF(Q178="","",Q178)</f>
        <v>-</v>
      </c>
      <c r="P181" s="304"/>
      <c r="Q181" s="305"/>
      <c r="R181" s="305"/>
      <c r="S181" s="288"/>
      <c r="T181" s="139"/>
      <c r="U181" s="12">
        <f t="shared" si="32"/>
      </c>
      <c r="V181" s="140"/>
      <c r="W181" s="297"/>
      <c r="X181" s="29">
        <f>AC180</f>
        <v>4</v>
      </c>
      <c r="Y181" s="30" t="s">
        <v>71</v>
      </c>
      <c r="Z181" s="30">
        <f>AD180</f>
        <v>0</v>
      </c>
      <c r="AA181" s="31" t="s">
        <v>65</v>
      </c>
      <c r="AB181" s="4"/>
      <c r="AC181" s="100"/>
      <c r="AD181" s="101"/>
      <c r="AE181" s="132"/>
      <c r="AF181" s="133"/>
      <c r="AG181" s="102"/>
      <c r="AH181" s="101"/>
      <c r="AI181" s="101"/>
      <c r="AJ181" s="102"/>
    </row>
    <row r="182" spans="2:36" ht="12.75" customHeight="1">
      <c r="B182" s="82" t="s">
        <v>40</v>
      </c>
      <c r="C182" s="83" t="s">
        <v>196</v>
      </c>
      <c r="D182" s="134">
        <f>IF(V170="","",V170)</f>
        <v>20</v>
      </c>
      <c r="E182" s="55" t="str">
        <f t="shared" si="33"/>
        <v>-</v>
      </c>
      <c r="F182" s="62">
        <f>IF(T170="","",T170)</f>
        <v>21</v>
      </c>
      <c r="G182" s="286" t="str">
        <f>IF(W170="","",IF(W170="○","×",IF(W170="×","○")))</f>
        <v>○</v>
      </c>
      <c r="H182" s="61">
        <f>IF(V173="","",V173)</f>
        <v>21</v>
      </c>
      <c r="I182" s="55" t="str">
        <f t="shared" si="34"/>
        <v>-</v>
      </c>
      <c r="J182" s="62">
        <f>IF(T173="","",T173)</f>
        <v>14</v>
      </c>
      <c r="K182" s="298" t="str">
        <f>IF(W173="","",IF(W173="○","×",IF(W173="×","○")))</f>
        <v>○</v>
      </c>
      <c r="L182" s="62">
        <f>IF(V176="","",V176)</f>
        <v>19</v>
      </c>
      <c r="M182" s="55" t="str">
        <f t="shared" si="35"/>
        <v>-</v>
      </c>
      <c r="N182" s="62">
        <f>IF(T176="","",T176)</f>
        <v>21</v>
      </c>
      <c r="O182" s="298" t="str">
        <f>IF(W176="","",IF(W176="○","×",IF(W176="×","○")))</f>
        <v>×</v>
      </c>
      <c r="P182" s="61">
        <f>IF(V179="","",V179)</f>
        <v>10</v>
      </c>
      <c r="Q182" s="55" t="str">
        <f>IF(P182="","","-")</f>
        <v>-</v>
      </c>
      <c r="R182" s="62">
        <f>IF(T179="","",T179)</f>
        <v>21</v>
      </c>
      <c r="S182" s="298" t="str">
        <f>IF(W179="","",IF(W179="○","×",IF(W179="×","○")))</f>
        <v>×</v>
      </c>
      <c r="T182" s="301"/>
      <c r="U182" s="302"/>
      <c r="V182" s="302"/>
      <c r="W182" s="303"/>
      <c r="X182" s="289" t="s">
        <v>418</v>
      </c>
      <c r="Y182" s="290"/>
      <c r="Z182" s="290"/>
      <c r="AA182" s="291"/>
      <c r="AB182" s="4"/>
      <c r="AC182" s="90"/>
      <c r="AD182" s="91"/>
      <c r="AE182" s="125"/>
      <c r="AF182" s="126"/>
      <c r="AG182" s="92"/>
      <c r="AH182" s="91"/>
      <c r="AI182" s="91"/>
      <c r="AJ182" s="92"/>
    </row>
    <row r="183" spans="2:36" ht="12.75" customHeight="1">
      <c r="B183" s="79" t="s">
        <v>197</v>
      </c>
      <c r="C183" s="80" t="s">
        <v>196</v>
      </c>
      <c r="D183" s="38">
        <f>IF(V171="","",V171)</f>
        <v>21</v>
      </c>
      <c r="E183" s="12" t="str">
        <f t="shared" si="33"/>
        <v>-</v>
      </c>
      <c r="F183" s="39">
        <f>IF(T171="","",T171)</f>
        <v>6</v>
      </c>
      <c r="G183" s="287">
        <f>IF(I174="","",I174)</f>
      </c>
      <c r="H183" s="56">
        <f>IF(V174="","",V174)</f>
        <v>21</v>
      </c>
      <c r="I183" s="12" t="str">
        <f t="shared" si="34"/>
        <v>-</v>
      </c>
      <c r="J183" s="39">
        <f>IF(T174="","",T174)</f>
        <v>20</v>
      </c>
      <c r="K183" s="299" t="str">
        <f>IF(M180="","",M180)</f>
        <v>-</v>
      </c>
      <c r="L183" s="39">
        <f>IF(V177="","",V177)</f>
        <v>15</v>
      </c>
      <c r="M183" s="12" t="str">
        <f t="shared" si="35"/>
        <v>-</v>
      </c>
      <c r="N183" s="39">
        <f>IF(T177="","",T177)</f>
        <v>21</v>
      </c>
      <c r="O183" s="299">
        <f>IF(Q180="","",Q180)</f>
      </c>
      <c r="P183" s="56">
        <f>IF(V180="","",V180)</f>
        <v>17</v>
      </c>
      <c r="Q183" s="12" t="str">
        <f>IF(P183="","","-")</f>
        <v>-</v>
      </c>
      <c r="R183" s="39">
        <f>IF(T180="","",T180)</f>
        <v>21</v>
      </c>
      <c r="S183" s="299" t="str">
        <f>IF(U180="","",U180)</f>
        <v>-</v>
      </c>
      <c r="T183" s="304"/>
      <c r="U183" s="305"/>
      <c r="V183" s="305"/>
      <c r="W183" s="288"/>
      <c r="X183" s="292"/>
      <c r="Y183" s="293"/>
      <c r="Z183" s="293"/>
      <c r="AA183" s="294"/>
      <c r="AB183" s="4"/>
      <c r="AC183" s="90">
        <f>COUNTIF(D182:W184,"○")</f>
        <v>2</v>
      </c>
      <c r="AD183" s="91">
        <f>COUNTIF(D182:W184,"×")</f>
        <v>2</v>
      </c>
      <c r="AE183" s="125">
        <f>(IF((D182&gt;F182),1,0))+(IF((D183&gt;F183),1,0))+(IF((D184&gt;F184),1,0))+(IF((H182&gt;J182),1,0))+(IF((H183&gt;J183),1,0))+(IF((H184&gt;J184),1,0))+(IF((L182&gt;N182),1,0))+(IF((L183&gt;N183),1,0))+(IF((L184&gt;N184),1,0))+(IF((P182&gt;R182),1,0))+(IF((P183&gt;R183),1,0))+(IF((P184&gt;R184),1,0))+(IF((T182&gt;V182),1,0))+(IF((T183&gt;V183),1,0))+(IF((T184&gt;V184),1,0))</f>
        <v>4</v>
      </c>
      <c r="AF183" s="126">
        <f>(IF((D182&lt;F182),1,0))+(IF((D183&lt;F183),1,0))+(IF((D184&lt;F184),1,0))+(IF((H182&lt;J182),1,0))+(IF((H183&lt;J183),1,0))+(IF((H184&lt;J184),1,0))+(IF((L182&lt;N182),1,0))+(IF((L183&lt;N183),1,0))+(IF((L184&lt;N184),1,0))+(IF((P182&lt;R182),1,0))+(IF((P183&lt;R183),1,0))+(IF((P184&lt;R184),1,0))+(IF((T182&lt;V182),1,0))+(IF((T183&lt;V183),1,0))+(IF((T184&lt;V184),1,0))</f>
        <v>5</v>
      </c>
      <c r="AG183" s="127">
        <f>AE183-AF183</f>
        <v>-1</v>
      </c>
      <c r="AH183" s="91">
        <f>SUM(D182:D184,H182:H184,L182:L184,P182:P184,T182:T184)</f>
        <v>165</v>
      </c>
      <c r="AI183" s="91">
        <f>SUM(F182:F184,J182:J184,N182:N184,R182:R184,V182:V184)</f>
        <v>155</v>
      </c>
      <c r="AJ183" s="92">
        <f>AH183-AI183</f>
        <v>10</v>
      </c>
    </row>
    <row r="184" spans="2:36" ht="12.75" customHeight="1" thickBot="1">
      <c r="B184" s="93"/>
      <c r="C184" s="135" t="s">
        <v>86</v>
      </c>
      <c r="D184" s="66">
        <f>IF(V172="","",V172)</f>
        <v>21</v>
      </c>
      <c r="E184" s="67" t="str">
        <f t="shared" si="33"/>
        <v>-</v>
      </c>
      <c r="F184" s="68">
        <f>IF(T172="","",T172)</f>
        <v>10</v>
      </c>
      <c r="G184" s="264">
        <f>IF(I175="","",I175)</f>
      </c>
      <c r="H184" s="69">
        <f>IF(V175="","",V175)</f>
      </c>
      <c r="I184" s="67">
        <f t="shared" si="34"/>
      </c>
      <c r="J184" s="68">
        <f>IF(T175="","",T175)</f>
      </c>
      <c r="K184" s="300" t="str">
        <f>IF(M181="","",M181)</f>
        <v>-</v>
      </c>
      <c r="L184" s="68">
        <f>IF(V178="","",V178)</f>
      </c>
      <c r="M184" s="67">
        <f t="shared" si="35"/>
      </c>
      <c r="N184" s="68">
        <f>IF(T178="","",T178)</f>
      </c>
      <c r="O184" s="300">
        <f>IF(Q181="","",Q181)</f>
      </c>
      <c r="P184" s="69">
        <f>IF(V181="","",V181)</f>
      </c>
      <c r="Q184" s="67">
        <f>IF(P184="","","-")</f>
      </c>
      <c r="R184" s="68">
        <f>IF(T181="","",T181)</f>
      </c>
      <c r="S184" s="300">
        <f>IF(U181="","",U181)</f>
      </c>
      <c r="T184" s="283"/>
      <c r="U184" s="284"/>
      <c r="V184" s="284"/>
      <c r="W184" s="285"/>
      <c r="X184" s="70">
        <f>AC183</f>
        <v>2</v>
      </c>
      <c r="Y184" s="71" t="s">
        <v>71</v>
      </c>
      <c r="Z184" s="71">
        <f>AD183</f>
        <v>2</v>
      </c>
      <c r="AA184" s="72" t="s">
        <v>65</v>
      </c>
      <c r="AB184" s="4"/>
      <c r="AC184" s="100"/>
      <c r="AD184" s="101"/>
      <c r="AE184" s="132"/>
      <c r="AF184" s="133"/>
      <c r="AG184" s="102"/>
      <c r="AH184" s="101"/>
      <c r="AI184" s="101"/>
      <c r="AJ184" s="102"/>
    </row>
    <row r="185" spans="2:31" ht="12.75" customHeight="1" thickBot="1">
      <c r="B185" s="15"/>
      <c r="C185" s="23"/>
      <c r="D185" s="152"/>
      <c r="E185" s="152"/>
      <c r="F185" s="152"/>
      <c r="G185" s="152"/>
      <c r="H185" s="35"/>
      <c r="I185" s="35"/>
      <c r="J185" s="35"/>
      <c r="K185" s="35"/>
      <c r="L185" s="35"/>
      <c r="M185" s="35"/>
      <c r="N185" s="21"/>
      <c r="O185" s="123"/>
      <c r="P185" s="123"/>
      <c r="Q185" s="123"/>
      <c r="R185" s="123"/>
      <c r="S185" s="123"/>
      <c r="T185" s="123"/>
      <c r="U185" s="123"/>
      <c r="V185" s="123"/>
      <c r="W185" s="123"/>
      <c r="X185" s="123"/>
      <c r="Y185" s="123"/>
      <c r="Z185" s="123"/>
      <c r="AA185" s="123"/>
      <c r="AB185" s="123"/>
      <c r="AC185" s="123"/>
      <c r="AD185" s="1"/>
      <c r="AE185" s="1"/>
    </row>
    <row r="186" spans="2:36" ht="12.75" customHeight="1">
      <c r="B186" s="377" t="s">
        <v>176</v>
      </c>
      <c r="C186" s="378"/>
      <c r="D186" s="361" t="str">
        <f>B188</f>
        <v>山下博之</v>
      </c>
      <c r="E186" s="313"/>
      <c r="F186" s="313"/>
      <c r="G186" s="314"/>
      <c r="H186" s="312" t="str">
        <f>B191</f>
        <v>田中佑良</v>
      </c>
      <c r="I186" s="313"/>
      <c r="J186" s="313"/>
      <c r="K186" s="314"/>
      <c r="L186" s="312" t="str">
        <f>B194</f>
        <v>横田智春</v>
      </c>
      <c r="M186" s="313"/>
      <c r="N186" s="313"/>
      <c r="O186" s="314"/>
      <c r="P186" s="312" t="str">
        <f>B197</f>
        <v>西山圭介</v>
      </c>
      <c r="Q186" s="313"/>
      <c r="R186" s="313"/>
      <c r="S186" s="314"/>
      <c r="T186" s="312" t="str">
        <f>B200</f>
        <v>石川勝男</v>
      </c>
      <c r="U186" s="313"/>
      <c r="V186" s="313"/>
      <c r="W186" s="314"/>
      <c r="X186" s="315" t="s">
        <v>110</v>
      </c>
      <c r="Y186" s="316"/>
      <c r="Z186" s="316"/>
      <c r="AA186" s="317"/>
      <c r="AB186" s="4"/>
      <c r="AC186" s="318" t="s">
        <v>61</v>
      </c>
      <c r="AD186" s="319"/>
      <c r="AE186" s="320" t="s">
        <v>62</v>
      </c>
      <c r="AF186" s="321"/>
      <c r="AG186" s="322"/>
      <c r="AH186" s="265" t="s">
        <v>63</v>
      </c>
      <c r="AI186" s="266"/>
      <c r="AJ186" s="267"/>
    </row>
    <row r="187" spans="2:36" ht="12.75" customHeight="1" thickBot="1">
      <c r="B187" s="379"/>
      <c r="C187" s="380"/>
      <c r="D187" s="376" t="str">
        <f>B189</f>
        <v>矢野理絵</v>
      </c>
      <c r="E187" s="277"/>
      <c r="F187" s="277"/>
      <c r="G187" s="269"/>
      <c r="H187" s="276" t="str">
        <f>B192</f>
        <v>冨家朝子</v>
      </c>
      <c r="I187" s="277"/>
      <c r="J187" s="277"/>
      <c r="K187" s="269"/>
      <c r="L187" s="276" t="str">
        <f>B195</f>
        <v>三瀬未来</v>
      </c>
      <c r="M187" s="277"/>
      <c r="N187" s="277"/>
      <c r="O187" s="269"/>
      <c r="P187" s="276" t="str">
        <f>B198</f>
        <v>岡本友見</v>
      </c>
      <c r="Q187" s="277"/>
      <c r="R187" s="277"/>
      <c r="S187" s="269"/>
      <c r="T187" s="276" t="str">
        <f>B201</f>
        <v>阿部一恵</v>
      </c>
      <c r="U187" s="277"/>
      <c r="V187" s="277"/>
      <c r="W187" s="269"/>
      <c r="X187" s="268" t="s">
        <v>111</v>
      </c>
      <c r="Y187" s="306"/>
      <c r="Z187" s="306"/>
      <c r="AA187" s="307"/>
      <c r="AB187" s="4"/>
      <c r="AC187" s="86" t="s">
        <v>64</v>
      </c>
      <c r="AD187" s="87" t="s">
        <v>65</v>
      </c>
      <c r="AE187" s="86" t="s">
        <v>66</v>
      </c>
      <c r="AF187" s="87" t="s">
        <v>67</v>
      </c>
      <c r="AG187" s="88" t="s">
        <v>68</v>
      </c>
      <c r="AH187" s="87" t="s">
        <v>69</v>
      </c>
      <c r="AI187" s="87" t="s">
        <v>67</v>
      </c>
      <c r="AJ187" s="88" t="s">
        <v>68</v>
      </c>
    </row>
    <row r="188" spans="2:36" ht="12.75" customHeight="1" thickBot="1">
      <c r="B188" s="77" t="s">
        <v>238</v>
      </c>
      <c r="C188" s="78" t="s">
        <v>240</v>
      </c>
      <c r="D188" s="424"/>
      <c r="E188" s="425"/>
      <c r="F188" s="425"/>
      <c r="G188" s="426"/>
      <c r="H188" s="166"/>
      <c r="I188" s="167">
        <f>IF(H188="","","-")</f>
      </c>
      <c r="J188" s="168"/>
      <c r="K188" s="411">
        <f>IF(H188&lt;&gt;"",IF(H188&gt;J188,IF(H189&gt;J189,"○",IF(H190&gt;J190,"○","×")),IF(H189&gt;J189,IF(H190&gt;J190,"○","×"),"×")),"")</f>
      </c>
      <c r="L188" s="166"/>
      <c r="M188" s="167">
        <f aca="true" t="shared" si="36" ref="M188:M193">IF(L188="","","-")</f>
      </c>
      <c r="N188" s="168"/>
      <c r="O188" s="411">
        <f>IF(L188&lt;&gt;"",IF(L188&gt;N188,IF(L189&gt;N189,"○",IF(L190&gt;N190,"○","×")),IF(L189&gt;N189,IF(L190&gt;N190,"○","×"),"×")),"")</f>
      </c>
      <c r="P188" s="166"/>
      <c r="Q188" s="167">
        <f aca="true" t="shared" si="37" ref="Q188:Q196">IF(P188="","","-")</f>
      </c>
      <c r="R188" s="168"/>
      <c r="S188" s="411">
        <f>IF(P188&lt;&gt;"",IF(P188&gt;R188,IF(P189&gt;R189,"○",IF(P190&gt;R190,"○","×")),IF(P189&gt;R189,IF(P190&gt;R190,"○","×"),"×")),"")</f>
      </c>
      <c r="T188" s="166"/>
      <c r="U188" s="167">
        <f aca="true" t="shared" si="38" ref="U188:U199">IF(T188="","","-")</f>
      </c>
      <c r="V188" s="168"/>
      <c r="W188" s="366">
        <f>IF(T188&lt;&gt;"",IF(T188&gt;V188,IF(T189&gt;V189,"○",IF(T190&gt;V190,"○","×")),IF(T189&gt;V189,IF(T190&gt;V190,"○","×"),"×")),"")</f>
      </c>
      <c r="X188" s="369" t="s">
        <v>410</v>
      </c>
      <c r="Y188" s="370"/>
      <c r="Z188" s="370"/>
      <c r="AA188" s="371"/>
      <c r="AB188" s="4"/>
      <c r="AC188" s="90"/>
      <c r="AD188" s="91"/>
      <c r="AE188" s="125"/>
      <c r="AF188" s="126"/>
      <c r="AG188" s="92"/>
      <c r="AH188" s="91"/>
      <c r="AI188" s="91"/>
      <c r="AJ188" s="92"/>
    </row>
    <row r="189" spans="2:36" ht="12.75" customHeight="1" thickBot="1">
      <c r="B189" s="79" t="s">
        <v>239</v>
      </c>
      <c r="C189" s="80" t="s">
        <v>348</v>
      </c>
      <c r="D189" s="424"/>
      <c r="E189" s="425"/>
      <c r="F189" s="425"/>
      <c r="G189" s="426"/>
      <c r="H189" s="169"/>
      <c r="I189" s="170">
        <f>IF(H189="","","-")</f>
      </c>
      <c r="J189" s="171"/>
      <c r="K189" s="407"/>
      <c r="L189" s="169"/>
      <c r="M189" s="170">
        <f t="shared" si="36"/>
      </c>
      <c r="N189" s="172"/>
      <c r="O189" s="407"/>
      <c r="P189" s="169"/>
      <c r="Q189" s="170">
        <f t="shared" si="37"/>
      </c>
      <c r="R189" s="172"/>
      <c r="S189" s="407"/>
      <c r="T189" s="169"/>
      <c r="U189" s="170">
        <f t="shared" si="38"/>
      </c>
      <c r="V189" s="172"/>
      <c r="W189" s="367"/>
      <c r="X189" s="372"/>
      <c r="Y189" s="373"/>
      <c r="Z189" s="373"/>
      <c r="AA189" s="374"/>
      <c r="AB189" s="4"/>
      <c r="AC189" s="90">
        <f>COUNTIF(D188:W190,"○")</f>
        <v>0</v>
      </c>
      <c r="AD189" s="91">
        <f>COUNTIF(D188:W190,"×")</f>
        <v>0</v>
      </c>
      <c r="AE189" s="125">
        <f>(IF((D188&gt;F188),1,0))+(IF((D189&gt;F189),1,0))+(IF((D190&gt;F190),1,0))+(IF((H188&gt;J188),1,0))+(IF((H189&gt;J189),1,0))+(IF((H190&gt;J190),1,0))+(IF((L188&gt;N188),1,0))+(IF((L189&gt;N189),1,0))+(IF((L190&gt;N190),1,0))+(IF((P188&gt;R188),1,0))+(IF((P189&gt;R189),1,0))+(IF((P190&gt;R190),1,0))+(IF((T188&gt;V188),1,0))+(IF((T189&gt;V189),1,0))+(IF((T190&gt;V190),1,0))</f>
        <v>0</v>
      </c>
      <c r="AF189" s="126">
        <f>(IF((D188&lt;F188),1,0))+(IF((D189&lt;F189),1,0))+(IF((D190&lt;F190),1,0))+(IF((H188&lt;J188),1,0))+(IF((H189&lt;J189),1,0))+(IF((H190&lt;J190),1,0))+(IF((L188&lt;N188),1,0))+(IF((L189&lt;N189),1,0))+(IF((L190&lt;N190),1,0))+(IF((P188&lt;R188),1,0))+(IF((P189&lt;R189),1,0))+(IF((P190&lt;R190),1,0))+(IF((T188&lt;V188),1,0))+(IF((T189&lt;V189),1,0))+(IF((T190&lt;V190),1,0))</f>
        <v>0</v>
      </c>
      <c r="AG189" s="127">
        <f>AE189-AF189</f>
        <v>0</v>
      </c>
      <c r="AH189" s="91">
        <f>SUM(D188:D190,H188:H190,L188:L190,P188:P190,T188:T190)</f>
        <v>0</v>
      </c>
      <c r="AI189" s="91">
        <f>SUM(F188:F190,J188:J190,N188:N190,R188:R190,V188:V190)</f>
        <v>0</v>
      </c>
      <c r="AJ189" s="92">
        <f>AH189-AI189</f>
        <v>0</v>
      </c>
    </row>
    <row r="190" spans="2:36" ht="12.75" customHeight="1">
      <c r="B190" s="85"/>
      <c r="C190" s="81" t="s">
        <v>241</v>
      </c>
      <c r="D190" s="427"/>
      <c r="E190" s="428"/>
      <c r="F190" s="428"/>
      <c r="G190" s="429"/>
      <c r="H190" s="173"/>
      <c r="I190" s="174">
        <f>IF(H190="","","-")</f>
      </c>
      <c r="J190" s="175"/>
      <c r="K190" s="408"/>
      <c r="L190" s="173"/>
      <c r="M190" s="174">
        <f t="shared" si="36"/>
      </c>
      <c r="N190" s="175"/>
      <c r="O190" s="408"/>
      <c r="P190" s="173"/>
      <c r="Q190" s="174">
        <f t="shared" si="37"/>
      </c>
      <c r="R190" s="175"/>
      <c r="S190" s="408"/>
      <c r="T190" s="173"/>
      <c r="U190" s="174">
        <f t="shared" si="38"/>
      </c>
      <c r="V190" s="175"/>
      <c r="W190" s="368"/>
      <c r="X190" s="176">
        <f>AC189</f>
        <v>0</v>
      </c>
      <c r="Y190" s="177" t="s">
        <v>71</v>
      </c>
      <c r="Z190" s="177">
        <f>AD189</f>
        <v>0</v>
      </c>
      <c r="AA190" s="178" t="s">
        <v>65</v>
      </c>
      <c r="AB190" s="4"/>
      <c r="AC190" s="90"/>
      <c r="AD190" s="91"/>
      <c r="AE190" s="125"/>
      <c r="AF190" s="126"/>
      <c r="AG190" s="92"/>
      <c r="AH190" s="91"/>
      <c r="AI190" s="91"/>
      <c r="AJ190" s="92"/>
    </row>
    <row r="191" spans="2:36" ht="12.75" customHeight="1">
      <c r="B191" s="124" t="s">
        <v>201</v>
      </c>
      <c r="C191" s="128" t="s">
        <v>202</v>
      </c>
      <c r="D191" s="184">
        <f>IF(J188="","",J188)</f>
      </c>
      <c r="E191" s="185">
        <f aca="true" t="shared" si="39" ref="E191:E202">IF(D191="","","-")</f>
      </c>
      <c r="F191" s="186">
        <f>IF(H188="","",H188)</f>
      </c>
      <c r="G191" s="364">
        <f>IF(K188="","",IF(K188="○","×",IF(K188="×","○")))</f>
      </c>
      <c r="H191" s="301"/>
      <c r="I191" s="302"/>
      <c r="J191" s="302"/>
      <c r="K191" s="303"/>
      <c r="L191" s="139">
        <v>21</v>
      </c>
      <c r="M191" s="12" t="str">
        <f t="shared" si="36"/>
        <v>-</v>
      </c>
      <c r="N191" s="140">
        <v>10</v>
      </c>
      <c r="O191" s="375" t="str">
        <f>IF(L191&lt;&gt;"",IF(L191&gt;N191,IF(L192&gt;N192,"○",IF(L193&gt;N193,"○","×")),IF(L192&gt;N192,IF(L193&gt;N193,"○","×"),"×")),"")</f>
        <v>○</v>
      </c>
      <c r="P191" s="146">
        <v>21</v>
      </c>
      <c r="Q191" s="55" t="str">
        <f t="shared" si="37"/>
        <v>-</v>
      </c>
      <c r="R191" s="147">
        <v>17</v>
      </c>
      <c r="S191" s="375" t="str">
        <f>IF(P191&lt;&gt;"",IF(P191&gt;R191,IF(P192&gt;R192,"○",IF(P193&gt;R193,"○","×")),IF(P192&gt;R192,IF(P193&gt;R193,"○","×"),"×")),"")</f>
        <v>○</v>
      </c>
      <c r="T191" s="146">
        <v>21</v>
      </c>
      <c r="U191" s="55" t="str">
        <f t="shared" si="38"/>
        <v>-</v>
      </c>
      <c r="V191" s="147">
        <v>14</v>
      </c>
      <c r="W191" s="295" t="str">
        <f>IF(T191&lt;&gt;"",IF(T191&gt;V191,IF(T192&gt;V192,"○",IF(T193&gt;V193,"○","×")),IF(T192&gt;V192,IF(T193&gt;V193,"○","×"),"×")),"")</f>
        <v>○</v>
      </c>
      <c r="X191" s="289" t="s">
        <v>415</v>
      </c>
      <c r="Y191" s="290"/>
      <c r="Z191" s="290"/>
      <c r="AA191" s="291"/>
      <c r="AB191" s="4"/>
      <c r="AC191" s="96"/>
      <c r="AD191" s="97"/>
      <c r="AE191" s="129"/>
      <c r="AF191" s="130"/>
      <c r="AG191" s="98"/>
      <c r="AH191" s="97"/>
      <c r="AI191" s="97"/>
      <c r="AJ191" s="98"/>
    </row>
    <row r="192" spans="2:36" ht="12.75" customHeight="1">
      <c r="B192" s="124" t="s">
        <v>127</v>
      </c>
      <c r="C192" s="80" t="s">
        <v>202</v>
      </c>
      <c r="D192" s="179">
        <f>IF(J189="","",J189)</f>
      </c>
      <c r="E192" s="170">
        <f t="shared" si="39"/>
      </c>
      <c r="F192" s="180">
        <f>IF(H189="","",H189)</f>
      </c>
      <c r="G192" s="362">
        <f>IF(I189="","",I189)</f>
      </c>
      <c r="H192" s="304"/>
      <c r="I192" s="305"/>
      <c r="J192" s="305"/>
      <c r="K192" s="288"/>
      <c r="L192" s="139">
        <v>21</v>
      </c>
      <c r="M192" s="12" t="str">
        <f t="shared" si="36"/>
        <v>-</v>
      </c>
      <c r="N192" s="140">
        <v>13</v>
      </c>
      <c r="O192" s="270"/>
      <c r="P192" s="139">
        <v>21</v>
      </c>
      <c r="Q192" s="12" t="str">
        <f t="shared" si="37"/>
        <v>-</v>
      </c>
      <c r="R192" s="140">
        <v>14</v>
      </c>
      <c r="S192" s="270"/>
      <c r="T192" s="139">
        <v>20</v>
      </c>
      <c r="U192" s="12" t="str">
        <f t="shared" si="38"/>
        <v>-</v>
      </c>
      <c r="V192" s="140">
        <v>21</v>
      </c>
      <c r="W192" s="296"/>
      <c r="X192" s="292"/>
      <c r="Y192" s="293"/>
      <c r="Z192" s="293"/>
      <c r="AA192" s="294"/>
      <c r="AB192" s="4"/>
      <c r="AC192" s="90">
        <f>COUNTIF(D191:W193,"○")</f>
        <v>3</v>
      </c>
      <c r="AD192" s="91">
        <f>COUNTIF(D191:W193,"×")</f>
        <v>0</v>
      </c>
      <c r="AE192" s="125">
        <f>(IF((D191&gt;F191),1,0))+(IF((D192&gt;F192),1,0))+(IF((D193&gt;F193),1,0))+(IF((H191&gt;J191),1,0))+(IF((H192&gt;J192),1,0))+(IF((H193&gt;J193),1,0))+(IF((L191&gt;N191),1,0))+(IF((L192&gt;N192),1,0))+(IF((L193&gt;N193),1,0))+(IF((P191&gt;R191),1,0))+(IF((P192&gt;R192),1,0))+(IF((P193&gt;R193),1,0))+(IF((T191&gt;V191),1,0))+(IF((T192&gt;V192),1,0))+(IF((T193&gt;V193),1,0))</f>
        <v>6</v>
      </c>
      <c r="AF192" s="126">
        <f>(IF((D191&lt;F191),1,0))+(IF((D192&lt;F192),1,0))+(IF((D193&lt;F193),1,0))+(IF((H191&lt;J191),1,0))+(IF((H192&lt;J192),1,0))+(IF((H193&lt;J193),1,0))+(IF((L191&lt;N191),1,0))+(IF((L192&lt;N192),1,0))+(IF((L193&lt;N193),1,0))+(IF((P191&lt;R191),1,0))+(IF((P192&lt;R192),1,0))+(IF((P193&lt;R193),1,0))+(IF((T191&lt;V191),1,0))+(IF((T192&lt;V192),1,0))+(IF((T193&lt;V193),1,0))</f>
        <v>1</v>
      </c>
      <c r="AG192" s="127">
        <f>AE192-AF192</f>
        <v>5</v>
      </c>
      <c r="AH192" s="91">
        <f>SUM(D191:D193,H191:H193,L191:L193,P191:P193,T191:T193)</f>
        <v>146</v>
      </c>
      <c r="AI192" s="91">
        <f>SUM(F191:F193,J191:J193,N191:N193,R191:R193,V191:V193)</f>
        <v>101</v>
      </c>
      <c r="AJ192" s="92">
        <f>AH192-AI192</f>
        <v>45</v>
      </c>
    </row>
    <row r="193" spans="2:36" ht="12.75" customHeight="1">
      <c r="B193" s="85"/>
      <c r="C193" s="131" t="s">
        <v>104</v>
      </c>
      <c r="D193" s="187">
        <f>IF(J190="","",J190)</f>
      </c>
      <c r="E193" s="174">
        <f t="shared" si="39"/>
      </c>
      <c r="F193" s="188">
        <f>IF(H190="","",H190)</f>
      </c>
      <c r="G193" s="365">
        <f>IF(I190="","",I190)</f>
      </c>
      <c r="H193" s="272"/>
      <c r="I193" s="262"/>
      <c r="J193" s="262"/>
      <c r="K193" s="263"/>
      <c r="L193" s="144"/>
      <c r="M193" s="12">
        <f t="shared" si="36"/>
      </c>
      <c r="N193" s="145"/>
      <c r="O193" s="271"/>
      <c r="P193" s="144"/>
      <c r="Q193" s="28">
        <f t="shared" si="37"/>
      </c>
      <c r="R193" s="145"/>
      <c r="S193" s="271"/>
      <c r="T193" s="144">
        <v>21</v>
      </c>
      <c r="U193" s="28" t="str">
        <f t="shared" si="38"/>
        <v>-</v>
      </c>
      <c r="V193" s="145">
        <v>12</v>
      </c>
      <c r="W193" s="296"/>
      <c r="X193" s="29">
        <f>AC192</f>
        <v>3</v>
      </c>
      <c r="Y193" s="30" t="s">
        <v>71</v>
      </c>
      <c r="Z193" s="30">
        <f>AD192</f>
        <v>0</v>
      </c>
      <c r="AA193" s="31" t="s">
        <v>65</v>
      </c>
      <c r="AB193" s="4"/>
      <c r="AC193" s="100"/>
      <c r="AD193" s="101"/>
      <c r="AE193" s="132"/>
      <c r="AF193" s="133"/>
      <c r="AG193" s="102"/>
      <c r="AH193" s="101"/>
      <c r="AI193" s="101"/>
      <c r="AJ193" s="102"/>
    </row>
    <row r="194" spans="2:36" ht="12.75" customHeight="1">
      <c r="B194" s="79" t="s">
        <v>203</v>
      </c>
      <c r="C194" s="80" t="s">
        <v>143</v>
      </c>
      <c r="D194" s="184">
        <f>IF(N188="","",N188)</f>
      </c>
      <c r="E194" s="185">
        <f t="shared" si="39"/>
      </c>
      <c r="F194" s="186">
        <f>IF(L188="","",L188)</f>
      </c>
      <c r="G194" s="364">
        <f>IF(O188="","",IF(O188="○","×",IF(O188="×","○")))</f>
      </c>
      <c r="H194" s="56">
        <f>IF(N191="","",N191)</f>
        <v>10</v>
      </c>
      <c r="I194" s="12" t="str">
        <f aca="true" t="shared" si="40" ref="I194:I202">IF(H194="","","-")</f>
        <v>-</v>
      </c>
      <c r="J194" s="39">
        <f>IF(L191="","",L191)</f>
        <v>21</v>
      </c>
      <c r="K194" s="298" t="str">
        <f>IF(O191="","",IF(O191="○","×",IF(O191="×","○")))</f>
        <v>×</v>
      </c>
      <c r="L194" s="301"/>
      <c r="M194" s="302"/>
      <c r="N194" s="302"/>
      <c r="O194" s="303"/>
      <c r="P194" s="139">
        <v>14</v>
      </c>
      <c r="Q194" s="12" t="str">
        <f t="shared" si="37"/>
        <v>-</v>
      </c>
      <c r="R194" s="140">
        <v>21</v>
      </c>
      <c r="S194" s="270" t="str">
        <f>IF(P194&lt;&gt;"",IF(P194&gt;R194,IF(P195&gt;R195,"○",IF(P196&gt;R196,"○","×")),IF(P195&gt;R195,IF(P196&gt;R196,"○","×"),"×")),"")</f>
        <v>×</v>
      </c>
      <c r="T194" s="139">
        <v>15</v>
      </c>
      <c r="U194" s="12" t="str">
        <f t="shared" si="38"/>
        <v>-</v>
      </c>
      <c r="V194" s="140">
        <v>21</v>
      </c>
      <c r="W194" s="295" t="str">
        <f>IF(T194&lt;&gt;"",IF(T194&gt;V194,IF(T195&gt;V195,"○",IF(T196&gt;V196,"○","×")),IF(T195&gt;V195,IF(T196&gt;V196,"○","×"),"×")),"")</f>
        <v>×</v>
      </c>
      <c r="X194" s="289" t="s">
        <v>416</v>
      </c>
      <c r="Y194" s="290"/>
      <c r="Z194" s="290"/>
      <c r="AA194" s="291"/>
      <c r="AB194" s="4"/>
      <c r="AC194" s="90"/>
      <c r="AD194" s="91"/>
      <c r="AE194" s="125"/>
      <c r="AF194" s="126"/>
      <c r="AG194" s="92"/>
      <c r="AH194" s="91"/>
      <c r="AI194" s="91"/>
      <c r="AJ194" s="92"/>
    </row>
    <row r="195" spans="2:36" ht="12.75" customHeight="1">
      <c r="B195" s="79" t="s">
        <v>204</v>
      </c>
      <c r="C195" s="80" t="s">
        <v>205</v>
      </c>
      <c r="D195" s="179">
        <f>IF(N189="","",N189)</f>
      </c>
      <c r="E195" s="170">
        <f t="shared" si="39"/>
      </c>
      <c r="F195" s="180">
        <f>IF(L189="","",L189)</f>
      </c>
      <c r="G195" s="362">
        <f>IF(I192="","",I192)</f>
      </c>
      <c r="H195" s="56">
        <f>IF(N192="","",N192)</f>
        <v>13</v>
      </c>
      <c r="I195" s="12" t="str">
        <f t="shared" si="40"/>
        <v>-</v>
      </c>
      <c r="J195" s="39">
        <f>IF(L192="","",L192)</f>
        <v>21</v>
      </c>
      <c r="K195" s="299" t="str">
        <f>IF(M192="","",M192)</f>
        <v>-</v>
      </c>
      <c r="L195" s="304"/>
      <c r="M195" s="305"/>
      <c r="N195" s="305"/>
      <c r="O195" s="288"/>
      <c r="P195" s="139">
        <v>12</v>
      </c>
      <c r="Q195" s="12" t="str">
        <f t="shared" si="37"/>
        <v>-</v>
      </c>
      <c r="R195" s="140">
        <v>21</v>
      </c>
      <c r="S195" s="270"/>
      <c r="T195" s="139">
        <v>21</v>
      </c>
      <c r="U195" s="12" t="str">
        <f t="shared" si="38"/>
        <v>-</v>
      </c>
      <c r="V195" s="140">
        <v>20</v>
      </c>
      <c r="W195" s="296"/>
      <c r="X195" s="292"/>
      <c r="Y195" s="293"/>
      <c r="Z195" s="293"/>
      <c r="AA195" s="294"/>
      <c r="AB195" s="4"/>
      <c r="AC195" s="90">
        <f>COUNTIF(D194:W196,"○")</f>
        <v>0</v>
      </c>
      <c r="AD195" s="91">
        <f>COUNTIF(D194:W196,"×")</f>
        <v>3</v>
      </c>
      <c r="AE195" s="125">
        <f>(IF((D194&gt;F194),1,0))+(IF((D195&gt;F195),1,0))+(IF((D196&gt;F196),1,0))+(IF((H194&gt;J194),1,0))+(IF((H195&gt;J195),1,0))+(IF((H196&gt;J196),1,0))+(IF((L194&gt;N194),1,0))+(IF((L195&gt;N195),1,0))+(IF((L196&gt;N196),1,0))+(IF((P194&gt;R194),1,0))+(IF((P195&gt;R195),1,0))+(IF((P196&gt;R196),1,0))+(IF((T194&gt;V194),1,0))+(IF((T195&gt;V195),1,0))+(IF((T196&gt;V196),1,0))</f>
        <v>1</v>
      </c>
      <c r="AF195" s="126">
        <f>(IF((D194&lt;F194),1,0))+(IF((D195&lt;F195),1,0))+(IF((D196&lt;F196),1,0))+(IF((H194&lt;J194),1,0))+(IF((H195&lt;J195),1,0))+(IF((H196&lt;J196),1,0))+(IF((L194&lt;N194),1,0))+(IF((L195&lt;N195),1,0))+(IF((L196&lt;N196),1,0))+(IF((P194&lt;R194),1,0))+(IF((P195&lt;R195),1,0))+(IF((P196&lt;R196),1,0))+(IF((T194&lt;V194),1,0))+(IF((T195&lt;V195),1,0))+(IF((T196&lt;V196),1,0))</f>
        <v>6</v>
      </c>
      <c r="AG195" s="127">
        <f>AE195-AF195</f>
        <v>-5</v>
      </c>
      <c r="AH195" s="91">
        <f>SUM(D194:D196,H194:H196,L194:L196,P194:P196,T194:T196)</f>
        <v>104</v>
      </c>
      <c r="AI195" s="91">
        <f>SUM(F194:F196,J194:J196,N194:N196,R194:R196,V194:V196)</f>
        <v>146</v>
      </c>
      <c r="AJ195" s="92">
        <f>AH195-AI195</f>
        <v>-42</v>
      </c>
    </row>
    <row r="196" spans="2:36" ht="12.75" customHeight="1">
      <c r="B196" s="85"/>
      <c r="C196" s="81" t="s">
        <v>86</v>
      </c>
      <c r="D196" s="187">
        <f>IF(N190="","",N190)</f>
      </c>
      <c r="E196" s="174">
        <f t="shared" si="39"/>
      </c>
      <c r="F196" s="188">
        <f>IF(L190="","",L190)</f>
      </c>
      <c r="G196" s="365">
        <f>IF(I193="","",I193)</f>
      </c>
      <c r="H196" s="56">
        <f>IF(N193="","",N193)</f>
      </c>
      <c r="I196" s="12">
        <f t="shared" si="40"/>
      </c>
      <c r="J196" s="39">
        <f>IF(L193="","",L193)</f>
      </c>
      <c r="K196" s="299">
        <f>IF(M193="","",M193)</f>
      </c>
      <c r="L196" s="304"/>
      <c r="M196" s="305"/>
      <c r="N196" s="305"/>
      <c r="O196" s="288"/>
      <c r="P196" s="139"/>
      <c r="Q196" s="12">
        <f t="shared" si="37"/>
      </c>
      <c r="R196" s="140"/>
      <c r="S196" s="271"/>
      <c r="T196" s="139">
        <v>19</v>
      </c>
      <c r="U196" s="12" t="str">
        <f t="shared" si="38"/>
        <v>-</v>
      </c>
      <c r="V196" s="140">
        <v>21</v>
      </c>
      <c r="W196" s="297"/>
      <c r="X196" s="29">
        <f>AC195</f>
        <v>0</v>
      </c>
      <c r="Y196" s="30" t="s">
        <v>71</v>
      </c>
      <c r="Z196" s="30">
        <f>AD195</f>
        <v>3</v>
      </c>
      <c r="AA196" s="31" t="s">
        <v>65</v>
      </c>
      <c r="AB196" s="4"/>
      <c r="AC196" s="90"/>
      <c r="AD196" s="91"/>
      <c r="AE196" s="125"/>
      <c r="AF196" s="126"/>
      <c r="AG196" s="92"/>
      <c r="AH196" s="91"/>
      <c r="AI196" s="91"/>
      <c r="AJ196" s="92"/>
    </row>
    <row r="197" spans="2:36" ht="12.75" customHeight="1">
      <c r="B197" s="82" t="s">
        <v>206</v>
      </c>
      <c r="C197" s="128" t="s">
        <v>208</v>
      </c>
      <c r="D197" s="184">
        <f>IF(R188="","",R188)</f>
      </c>
      <c r="E197" s="185">
        <f t="shared" si="39"/>
      </c>
      <c r="F197" s="186">
        <f>IF(P188="","",P188)</f>
      </c>
      <c r="G197" s="364">
        <f>IF(S188="","",IF(S188="○","×",IF(S188="×","○")))</f>
      </c>
      <c r="H197" s="61">
        <f>IF(R191="","",R191)</f>
        <v>17</v>
      </c>
      <c r="I197" s="55" t="str">
        <f t="shared" si="40"/>
        <v>-</v>
      </c>
      <c r="J197" s="62">
        <f>IF(P191="","",P191)</f>
        <v>21</v>
      </c>
      <c r="K197" s="298" t="str">
        <f>IF(S191="","",IF(S191="○","×",IF(S191="×","○")))</f>
        <v>×</v>
      </c>
      <c r="L197" s="62">
        <f>IF(R194="","",R194)</f>
        <v>21</v>
      </c>
      <c r="M197" s="55" t="str">
        <f aca="true" t="shared" si="41" ref="M197:M202">IF(L197="","","-")</f>
        <v>-</v>
      </c>
      <c r="N197" s="62">
        <f>IF(P194="","",P194)</f>
        <v>14</v>
      </c>
      <c r="O197" s="298" t="str">
        <f>IF(S194="","",IF(S194="○","×",IF(S194="×","○")))</f>
        <v>○</v>
      </c>
      <c r="P197" s="301"/>
      <c r="Q197" s="302"/>
      <c r="R197" s="302"/>
      <c r="S197" s="303"/>
      <c r="T197" s="146">
        <v>21</v>
      </c>
      <c r="U197" s="55" t="str">
        <f t="shared" si="38"/>
        <v>-</v>
      </c>
      <c r="V197" s="147">
        <v>10</v>
      </c>
      <c r="W197" s="296" t="str">
        <f>IF(T197&lt;&gt;"",IF(T197&gt;V197,IF(T198&gt;V198,"○",IF(T199&gt;V199,"○","×")),IF(T198&gt;V198,IF(T199&gt;V199,"○","×"),"×")),"")</f>
        <v>○</v>
      </c>
      <c r="X197" s="289" t="s">
        <v>417</v>
      </c>
      <c r="Y197" s="290"/>
      <c r="Z197" s="290"/>
      <c r="AA197" s="291"/>
      <c r="AB197" s="4"/>
      <c r="AC197" s="96"/>
      <c r="AD197" s="97"/>
      <c r="AE197" s="129"/>
      <c r="AF197" s="130"/>
      <c r="AG197" s="98"/>
      <c r="AH197" s="97"/>
      <c r="AI197" s="97"/>
      <c r="AJ197" s="98"/>
    </row>
    <row r="198" spans="2:36" ht="12.75" customHeight="1">
      <c r="B198" s="79" t="s">
        <v>207</v>
      </c>
      <c r="C198" s="80" t="s">
        <v>208</v>
      </c>
      <c r="D198" s="179">
        <f>IF(R189="","",R189)</f>
      </c>
      <c r="E198" s="170">
        <f t="shared" si="39"/>
      </c>
      <c r="F198" s="180">
        <f>IF(P189="","",P189)</f>
      </c>
      <c r="G198" s="362" t="str">
        <f>IF(I195="","",I195)</f>
        <v>-</v>
      </c>
      <c r="H198" s="56">
        <f>IF(R192="","",R192)</f>
        <v>14</v>
      </c>
      <c r="I198" s="12" t="str">
        <f t="shared" si="40"/>
        <v>-</v>
      </c>
      <c r="J198" s="39">
        <f>IF(P192="","",P192)</f>
        <v>21</v>
      </c>
      <c r="K198" s="299">
        <f>IF(M195="","",M195)</f>
      </c>
      <c r="L198" s="39">
        <f>IF(R195="","",R195)</f>
        <v>21</v>
      </c>
      <c r="M198" s="12" t="str">
        <f t="shared" si="41"/>
        <v>-</v>
      </c>
      <c r="N198" s="39">
        <f>IF(P195="","",P195)</f>
        <v>12</v>
      </c>
      <c r="O198" s="299" t="str">
        <f>IF(Q195="","",Q195)</f>
        <v>-</v>
      </c>
      <c r="P198" s="304"/>
      <c r="Q198" s="305"/>
      <c r="R198" s="305"/>
      <c r="S198" s="288"/>
      <c r="T198" s="139">
        <v>21</v>
      </c>
      <c r="U198" s="12" t="str">
        <f t="shared" si="38"/>
        <v>-</v>
      </c>
      <c r="V198" s="140">
        <v>15</v>
      </c>
      <c r="W198" s="296"/>
      <c r="X198" s="292"/>
      <c r="Y198" s="293"/>
      <c r="Z198" s="293"/>
      <c r="AA198" s="294"/>
      <c r="AB198" s="4"/>
      <c r="AC198" s="90">
        <f>COUNTIF(D197:W199,"○")</f>
        <v>2</v>
      </c>
      <c r="AD198" s="91">
        <f>COUNTIF(D197:W199,"×")</f>
        <v>1</v>
      </c>
      <c r="AE198" s="125">
        <f>(IF((D197&gt;F197),1,0))+(IF((D198&gt;F198),1,0))+(IF((D199&gt;F199),1,0))+(IF((H197&gt;J197),1,0))+(IF((H198&gt;J198),1,0))+(IF((H199&gt;J199),1,0))+(IF((L197&gt;N197),1,0))+(IF((L198&gt;N198),1,0))+(IF((L199&gt;N199),1,0))+(IF((P197&gt;R197),1,0))+(IF((P198&gt;R198),1,0))+(IF((P199&gt;R199),1,0))+(IF((T197&gt;V197),1,0))+(IF((T198&gt;V198),1,0))+(IF((T199&gt;V199),1,0))</f>
        <v>4</v>
      </c>
      <c r="AF198" s="126">
        <f>(IF((D197&lt;F197),1,0))+(IF((D198&lt;F198),1,0))+(IF((D199&lt;F199),1,0))+(IF((H197&lt;J197),1,0))+(IF((H198&lt;J198),1,0))+(IF((H199&lt;J199),1,0))+(IF((L197&lt;N197),1,0))+(IF((L198&lt;N198),1,0))+(IF((L199&lt;N199),1,0))+(IF((P197&lt;R197),1,0))+(IF((P198&lt;R198),1,0))+(IF((P199&lt;R199),1,0))+(IF((T197&lt;V197),1,0))+(IF((T198&lt;V198),1,0))+(IF((T199&lt;V199),1,0))</f>
        <v>2</v>
      </c>
      <c r="AG198" s="127">
        <f>AE198-AF198</f>
        <v>2</v>
      </c>
      <c r="AH198" s="91">
        <f>SUM(D197:D199,H197:H199,L197:L199,P197:P199,T197:T199)</f>
        <v>115</v>
      </c>
      <c r="AI198" s="91">
        <f>SUM(F197:F199,J197:J199,N197:N199,R197:R199,V197:V199)</f>
        <v>93</v>
      </c>
      <c r="AJ198" s="92">
        <f>AH198-AI198</f>
        <v>22</v>
      </c>
    </row>
    <row r="199" spans="2:36" ht="12.75" customHeight="1">
      <c r="B199" s="79"/>
      <c r="C199" s="81" t="s">
        <v>86</v>
      </c>
      <c r="D199" s="187">
        <f>IF(R190="","",R190)</f>
      </c>
      <c r="E199" s="174">
        <f t="shared" si="39"/>
      </c>
      <c r="F199" s="188">
        <f>IF(P190="","",P190)</f>
      </c>
      <c r="G199" s="365">
        <f>IF(I196="","",I196)</f>
      </c>
      <c r="H199" s="56">
        <f>IF(R193="","",R193)</f>
      </c>
      <c r="I199" s="12">
        <f t="shared" si="40"/>
      </c>
      <c r="J199" s="39">
        <f>IF(P193="","",P193)</f>
      </c>
      <c r="K199" s="299">
        <f>IF(M196="","",M196)</f>
      </c>
      <c r="L199" s="39">
        <f>IF(R196="","",R196)</f>
      </c>
      <c r="M199" s="12">
        <f t="shared" si="41"/>
      </c>
      <c r="N199" s="39">
        <f>IF(P196="","",P196)</f>
      </c>
      <c r="O199" s="299">
        <f>IF(Q196="","",Q196)</f>
      </c>
      <c r="P199" s="304"/>
      <c r="Q199" s="305"/>
      <c r="R199" s="305"/>
      <c r="S199" s="288"/>
      <c r="T199" s="139"/>
      <c r="U199" s="12">
        <f t="shared" si="38"/>
      </c>
      <c r="V199" s="140"/>
      <c r="W199" s="297"/>
      <c r="X199" s="29">
        <f>AC198</f>
        <v>2</v>
      </c>
      <c r="Y199" s="30" t="s">
        <v>71</v>
      </c>
      <c r="Z199" s="30">
        <f>AD198</f>
        <v>1</v>
      </c>
      <c r="AA199" s="31" t="s">
        <v>65</v>
      </c>
      <c r="AB199" s="4"/>
      <c r="AC199" s="100"/>
      <c r="AD199" s="101"/>
      <c r="AE199" s="132"/>
      <c r="AF199" s="133"/>
      <c r="AG199" s="102"/>
      <c r="AH199" s="101"/>
      <c r="AI199" s="101"/>
      <c r="AJ199" s="102"/>
    </row>
    <row r="200" spans="2:36" ht="12.75" customHeight="1">
      <c r="B200" s="82" t="s">
        <v>209</v>
      </c>
      <c r="C200" s="83" t="s">
        <v>210</v>
      </c>
      <c r="D200" s="179">
        <f>IF(V188="","",V188)</f>
      </c>
      <c r="E200" s="170">
        <f t="shared" si="39"/>
      </c>
      <c r="F200" s="180">
        <f>IF(T188="","",T188)</f>
      </c>
      <c r="G200" s="362">
        <f>IF(W188="","",IF(W188="○","×",IF(W188="×","○")))</f>
      </c>
      <c r="H200" s="61">
        <f>IF(V191="","",V191)</f>
        <v>14</v>
      </c>
      <c r="I200" s="55" t="str">
        <f t="shared" si="40"/>
        <v>-</v>
      </c>
      <c r="J200" s="62">
        <f>IF(T191="","",T191)</f>
        <v>21</v>
      </c>
      <c r="K200" s="298" t="str">
        <f>IF(W191="","",IF(W191="○","×",IF(W191="×","○")))</f>
        <v>×</v>
      </c>
      <c r="L200" s="62">
        <f>IF(V194="","",V194)</f>
        <v>21</v>
      </c>
      <c r="M200" s="55" t="str">
        <f t="shared" si="41"/>
        <v>-</v>
      </c>
      <c r="N200" s="62">
        <f>IF(T194="","",T194)</f>
        <v>15</v>
      </c>
      <c r="O200" s="298" t="str">
        <f>IF(W194="","",IF(W194="○","×",IF(W194="×","○")))</f>
        <v>○</v>
      </c>
      <c r="P200" s="61">
        <f>IF(V197="","",V197)</f>
        <v>10</v>
      </c>
      <c r="Q200" s="55" t="str">
        <f>IF(P200="","","-")</f>
        <v>-</v>
      </c>
      <c r="R200" s="62">
        <f>IF(T197="","",T197)</f>
        <v>21</v>
      </c>
      <c r="S200" s="298" t="str">
        <f>IF(W197="","",IF(W197="○","×",IF(W197="×","○")))</f>
        <v>×</v>
      </c>
      <c r="T200" s="301"/>
      <c r="U200" s="302"/>
      <c r="V200" s="302"/>
      <c r="W200" s="303"/>
      <c r="X200" s="289" t="s">
        <v>418</v>
      </c>
      <c r="Y200" s="290"/>
      <c r="Z200" s="290"/>
      <c r="AA200" s="291"/>
      <c r="AB200" s="4"/>
      <c r="AC200" s="90"/>
      <c r="AD200" s="91"/>
      <c r="AE200" s="125"/>
      <c r="AF200" s="126"/>
      <c r="AG200" s="92"/>
      <c r="AH200" s="91"/>
      <c r="AI200" s="91"/>
      <c r="AJ200" s="92"/>
    </row>
    <row r="201" spans="2:36" ht="12.75" customHeight="1">
      <c r="B201" s="79" t="s">
        <v>211</v>
      </c>
      <c r="C201" s="80" t="s">
        <v>210</v>
      </c>
      <c r="D201" s="179">
        <f>IF(V189="","",V189)</f>
      </c>
      <c r="E201" s="170">
        <f t="shared" si="39"/>
      </c>
      <c r="F201" s="180">
        <f>IF(T189="","",T189)</f>
      </c>
      <c r="G201" s="362">
        <f>IF(I192="","",I192)</f>
      </c>
      <c r="H201" s="56">
        <f>IF(V192="","",V192)</f>
        <v>21</v>
      </c>
      <c r="I201" s="12" t="str">
        <f t="shared" si="40"/>
        <v>-</v>
      </c>
      <c r="J201" s="39">
        <f>IF(T192="","",T192)</f>
        <v>20</v>
      </c>
      <c r="K201" s="299" t="str">
        <f>IF(M198="","",M198)</f>
        <v>-</v>
      </c>
      <c r="L201" s="39">
        <f>IF(V195="","",V195)</f>
        <v>20</v>
      </c>
      <c r="M201" s="12" t="str">
        <f t="shared" si="41"/>
        <v>-</v>
      </c>
      <c r="N201" s="39">
        <f>IF(T195="","",T195)</f>
        <v>21</v>
      </c>
      <c r="O201" s="299">
        <f>IF(Q198="","",Q198)</f>
      </c>
      <c r="P201" s="56">
        <f>IF(V198="","",V198)</f>
        <v>15</v>
      </c>
      <c r="Q201" s="12" t="str">
        <f>IF(P201="","","-")</f>
        <v>-</v>
      </c>
      <c r="R201" s="39">
        <f>IF(T198="","",T198)</f>
        <v>21</v>
      </c>
      <c r="S201" s="299" t="str">
        <f>IF(U198="","",U198)</f>
        <v>-</v>
      </c>
      <c r="T201" s="304"/>
      <c r="U201" s="305"/>
      <c r="V201" s="305"/>
      <c r="W201" s="288"/>
      <c r="X201" s="292"/>
      <c r="Y201" s="293"/>
      <c r="Z201" s="293"/>
      <c r="AA201" s="294"/>
      <c r="AB201" s="4"/>
      <c r="AC201" s="90">
        <f>COUNTIF(D200:W202,"○")</f>
        <v>1</v>
      </c>
      <c r="AD201" s="91">
        <f>COUNTIF(D200:W202,"×")</f>
        <v>2</v>
      </c>
      <c r="AE201" s="125">
        <f>(IF((D200&gt;F200),1,0))+(IF((D201&gt;F201),1,0))+(IF((D202&gt;F202),1,0))+(IF((H200&gt;J200),1,0))+(IF((H201&gt;J201),1,0))+(IF((H202&gt;J202),1,0))+(IF((L200&gt;N200),1,0))+(IF((L201&gt;N201),1,0))+(IF((L202&gt;N202),1,0))+(IF((P200&gt;R200),1,0))+(IF((P201&gt;R201),1,0))+(IF((P202&gt;R202),1,0))+(IF((T200&gt;V200),1,0))+(IF((T201&gt;V201),1,0))+(IF((T202&gt;V202),1,0))</f>
        <v>3</v>
      </c>
      <c r="AF201" s="126">
        <f>(IF((D200&lt;F200),1,0))+(IF((D201&lt;F201),1,0))+(IF((D202&lt;F202),1,0))+(IF((H200&lt;J200),1,0))+(IF((H201&lt;J201),1,0))+(IF((H202&lt;J202),1,0))+(IF((L200&lt;N200),1,0))+(IF((L201&lt;N201),1,0))+(IF((L202&lt;N202),1,0))+(IF((P200&lt;R200),1,0))+(IF((P201&lt;R201),1,0))+(IF((P202&lt;R202),1,0))+(IF((T200&lt;V200),1,0))+(IF((T201&lt;V201),1,0))+(IF((T202&lt;V202),1,0))</f>
        <v>5</v>
      </c>
      <c r="AG201" s="127">
        <f>AE201-AF201</f>
        <v>-2</v>
      </c>
      <c r="AH201" s="91">
        <f>SUM(D200:D202,H200:H202,L200:L202,P200:P202,T200:T202)</f>
        <v>134</v>
      </c>
      <c r="AI201" s="91">
        <f>SUM(F200:F202,J200:J202,N200:N202,R200:R202,V200:V202)</f>
        <v>159</v>
      </c>
      <c r="AJ201" s="92">
        <f>AH201-AI201</f>
        <v>-25</v>
      </c>
    </row>
    <row r="202" spans="2:36" ht="12.75" customHeight="1" thickBot="1">
      <c r="B202" s="93"/>
      <c r="C202" s="135" t="s">
        <v>10</v>
      </c>
      <c r="D202" s="181">
        <f>IF(V190="","",V190)</f>
      </c>
      <c r="E202" s="182">
        <f t="shared" si="39"/>
      </c>
      <c r="F202" s="183">
        <f>IF(T190="","",T190)</f>
      </c>
      <c r="G202" s="363">
        <f>IF(I193="","",I193)</f>
      </c>
      <c r="H202" s="69">
        <f>IF(V193="","",V193)</f>
        <v>12</v>
      </c>
      <c r="I202" s="67" t="str">
        <f t="shared" si="40"/>
        <v>-</v>
      </c>
      <c r="J202" s="68">
        <f>IF(T193="","",T193)</f>
        <v>21</v>
      </c>
      <c r="K202" s="300">
        <f>IF(M199="","",M199)</f>
      </c>
      <c r="L202" s="68">
        <f>IF(V196="","",V196)</f>
        <v>21</v>
      </c>
      <c r="M202" s="67" t="str">
        <f t="shared" si="41"/>
        <v>-</v>
      </c>
      <c r="N202" s="68">
        <f>IF(T196="","",T196)</f>
        <v>19</v>
      </c>
      <c r="O202" s="300">
        <f>IF(Q199="","",Q199)</f>
      </c>
      <c r="P202" s="69">
        <f>IF(V199="","",V199)</f>
      </c>
      <c r="Q202" s="67">
        <f>IF(P202="","","-")</f>
      </c>
      <c r="R202" s="68">
        <f>IF(T199="","",T199)</f>
      </c>
      <c r="S202" s="300">
        <f>IF(U199="","",U199)</f>
      </c>
      <c r="T202" s="283"/>
      <c r="U202" s="284"/>
      <c r="V202" s="284"/>
      <c r="W202" s="285"/>
      <c r="X202" s="70">
        <f>AC201</f>
        <v>1</v>
      </c>
      <c r="Y202" s="71" t="s">
        <v>71</v>
      </c>
      <c r="Z202" s="71">
        <f>AD201</f>
        <v>2</v>
      </c>
      <c r="AA202" s="72" t="s">
        <v>65</v>
      </c>
      <c r="AB202" s="4"/>
      <c r="AC202" s="100"/>
      <c r="AD202" s="101"/>
      <c r="AE202" s="132"/>
      <c r="AF202" s="133"/>
      <c r="AG202" s="102"/>
      <c r="AH202" s="101"/>
      <c r="AI202" s="101"/>
      <c r="AJ202" s="102"/>
    </row>
    <row r="203" spans="2:31" ht="12.75" customHeight="1">
      <c r="B203" s="15"/>
      <c r="C203" s="23"/>
      <c r="D203" s="152"/>
      <c r="E203" s="152"/>
      <c r="F203" s="152"/>
      <c r="G203" s="152"/>
      <c r="H203" s="35"/>
      <c r="I203" s="35"/>
      <c r="J203" s="35"/>
      <c r="K203" s="35"/>
      <c r="L203" s="35"/>
      <c r="M203" s="35"/>
      <c r="N203" s="21"/>
      <c r="O203" s="123"/>
      <c r="P203" s="123"/>
      <c r="Q203" s="123"/>
      <c r="R203" s="123"/>
      <c r="S203" s="123"/>
      <c r="T203" s="123"/>
      <c r="U203" s="123"/>
      <c r="V203" s="123"/>
      <c r="W203" s="123"/>
      <c r="X203" s="123"/>
      <c r="Y203" s="123"/>
      <c r="Z203" s="123"/>
      <c r="AA203" s="123"/>
      <c r="AB203" s="123"/>
      <c r="AC203" s="123"/>
      <c r="AD203" s="1"/>
      <c r="AE203" s="1"/>
    </row>
    <row r="204" spans="2:31" ht="12.75" customHeight="1" thickBot="1">
      <c r="B204" s="15"/>
      <c r="C204" s="23"/>
      <c r="D204" s="152"/>
      <c r="E204" s="152"/>
      <c r="F204" s="152"/>
      <c r="G204" s="152"/>
      <c r="H204" s="35"/>
      <c r="I204" s="35"/>
      <c r="J204" s="35"/>
      <c r="K204" s="35"/>
      <c r="L204" s="35"/>
      <c r="M204" s="35"/>
      <c r="N204" s="21"/>
      <c r="O204" s="123"/>
      <c r="P204" s="123"/>
      <c r="Q204" s="123"/>
      <c r="R204" s="123"/>
      <c r="S204" s="123"/>
      <c r="T204" s="123"/>
      <c r="U204" s="123"/>
      <c r="V204" s="123"/>
      <c r="W204" s="123"/>
      <c r="X204" s="123"/>
      <c r="Y204" s="123"/>
      <c r="Z204" s="123"/>
      <c r="AA204" s="123"/>
      <c r="AB204" s="123"/>
      <c r="AC204" s="123"/>
      <c r="AD204" s="1"/>
      <c r="AE204" s="1"/>
    </row>
    <row r="205" spans="2:32" ht="12.75" customHeight="1">
      <c r="B205" s="377" t="s">
        <v>177</v>
      </c>
      <c r="C205" s="378"/>
      <c r="D205" s="361" t="str">
        <f>B207</f>
        <v>松山峻</v>
      </c>
      <c r="E205" s="313"/>
      <c r="F205" s="313"/>
      <c r="G205" s="314"/>
      <c r="H205" s="312" t="str">
        <f>B210</f>
        <v>髙嶋信寿</v>
      </c>
      <c r="I205" s="313"/>
      <c r="J205" s="313"/>
      <c r="K205" s="314"/>
      <c r="L205" s="312" t="str">
        <f>B213</f>
        <v>山本智祥</v>
      </c>
      <c r="M205" s="313"/>
      <c r="N205" s="313"/>
      <c r="O205" s="314"/>
      <c r="P205" s="312" t="str">
        <f>B216</f>
        <v>片木祐志</v>
      </c>
      <c r="Q205" s="313"/>
      <c r="R205" s="313"/>
      <c r="S205" s="351"/>
      <c r="T205" s="315" t="s">
        <v>110</v>
      </c>
      <c r="U205" s="316"/>
      <c r="V205" s="316"/>
      <c r="W205" s="317"/>
      <c r="X205" s="1"/>
      <c r="Y205" s="347" t="s">
        <v>61</v>
      </c>
      <c r="Z205" s="349"/>
      <c r="AA205" s="347" t="s">
        <v>62</v>
      </c>
      <c r="AB205" s="348"/>
      <c r="AC205" s="349"/>
      <c r="AD205" s="397" t="s">
        <v>63</v>
      </c>
      <c r="AE205" s="398"/>
      <c r="AF205" s="399"/>
    </row>
    <row r="206" spans="2:32" ht="12.75" customHeight="1" thickBot="1">
      <c r="B206" s="379"/>
      <c r="C206" s="380"/>
      <c r="D206" s="376" t="str">
        <f>B208</f>
        <v>加地幹</v>
      </c>
      <c r="E206" s="277"/>
      <c r="F206" s="277"/>
      <c r="G206" s="269"/>
      <c r="H206" s="276" t="str">
        <f>B211</f>
        <v>藤川亜美</v>
      </c>
      <c r="I206" s="277"/>
      <c r="J206" s="277"/>
      <c r="K206" s="269"/>
      <c r="L206" s="276" t="str">
        <f>B214</f>
        <v>丸山雪子</v>
      </c>
      <c r="M206" s="277"/>
      <c r="N206" s="277"/>
      <c r="O206" s="269"/>
      <c r="P206" s="276" t="str">
        <f>B217</f>
        <v>大森祐子</v>
      </c>
      <c r="Q206" s="277"/>
      <c r="R206" s="277"/>
      <c r="S206" s="350"/>
      <c r="T206" s="400" t="s">
        <v>111</v>
      </c>
      <c r="U206" s="401"/>
      <c r="V206" s="401"/>
      <c r="W206" s="402"/>
      <c r="X206" s="1"/>
      <c r="Y206" s="8" t="s">
        <v>64</v>
      </c>
      <c r="Z206" s="10" t="s">
        <v>65</v>
      </c>
      <c r="AA206" s="8" t="s">
        <v>66</v>
      </c>
      <c r="AB206" s="10" t="s">
        <v>67</v>
      </c>
      <c r="AC206" s="9" t="s">
        <v>68</v>
      </c>
      <c r="AD206" s="10" t="s">
        <v>69</v>
      </c>
      <c r="AE206" s="10" t="s">
        <v>67</v>
      </c>
      <c r="AF206" s="9" t="s">
        <v>68</v>
      </c>
    </row>
    <row r="207" spans="2:32" ht="12.75" customHeight="1">
      <c r="B207" s="77" t="s">
        <v>212</v>
      </c>
      <c r="C207" s="78" t="s">
        <v>213</v>
      </c>
      <c r="D207" s="341"/>
      <c r="E207" s="342"/>
      <c r="F207" s="342"/>
      <c r="G207" s="343"/>
      <c r="H207" s="139">
        <v>8</v>
      </c>
      <c r="I207" s="12" t="str">
        <f>IF(H207="","","-")</f>
        <v>-</v>
      </c>
      <c r="J207" s="140">
        <v>21</v>
      </c>
      <c r="K207" s="346" t="str">
        <f>IF(H207&lt;&gt;"",IF(H207&gt;J207,IF(H208&gt;J208,"○",IF(H209&gt;J209,"○","×")),IF(H208&gt;J208,IF(H209&gt;J209,"○","×"),"×")),"")</f>
        <v>×</v>
      </c>
      <c r="L207" s="139">
        <v>19</v>
      </c>
      <c r="M207" s="13" t="str">
        <f aca="true" t="shared" si="42" ref="M207:M212">IF(L207="","","-")</f>
        <v>-</v>
      </c>
      <c r="N207" s="141">
        <v>21</v>
      </c>
      <c r="O207" s="346" t="str">
        <f>IF(L207&lt;&gt;"",IF(L207&gt;N207,IF(L208&gt;N208,"○",IF(L209&gt;N209,"○","×")),IF(L208&gt;N208,IF(L209&gt;N209,"○","×"),"×")),"")</f>
        <v>×</v>
      </c>
      <c r="P207" s="142">
        <v>9</v>
      </c>
      <c r="Q207" s="13" t="str">
        <f aca="true" t="shared" si="43" ref="Q207:Q215">IF(P207="","","-")</f>
        <v>-</v>
      </c>
      <c r="R207" s="140">
        <v>21</v>
      </c>
      <c r="S207" s="308" t="str">
        <f>IF(P207&lt;&gt;"",IF(P207&gt;R207,IF(P208&gt;R208,"○",IF(P209&gt;R209,"○","×")),IF(P208&gt;R208,IF(P209&gt;R209,"○","×"),"×")),"")</f>
        <v>×</v>
      </c>
      <c r="T207" s="358" t="s">
        <v>416</v>
      </c>
      <c r="U207" s="359"/>
      <c r="V207" s="359"/>
      <c r="W207" s="360"/>
      <c r="X207" s="1"/>
      <c r="Y207" s="14"/>
      <c r="Z207" s="15"/>
      <c r="AA207" s="16"/>
      <c r="AB207" s="17"/>
      <c r="AC207" s="18"/>
      <c r="AD207" s="15"/>
      <c r="AE207" s="15"/>
      <c r="AF207" s="19"/>
    </row>
    <row r="208" spans="2:32" ht="12.75" customHeight="1">
      <c r="B208" s="79" t="s">
        <v>53</v>
      </c>
      <c r="C208" s="80" t="s">
        <v>213</v>
      </c>
      <c r="D208" s="344"/>
      <c r="E208" s="305"/>
      <c r="F208" s="305"/>
      <c r="G208" s="288"/>
      <c r="H208" s="139">
        <v>4</v>
      </c>
      <c r="I208" s="12" t="str">
        <f>IF(H208="","","-")</f>
        <v>-</v>
      </c>
      <c r="J208" s="143">
        <v>21</v>
      </c>
      <c r="K208" s="270"/>
      <c r="L208" s="139">
        <v>6</v>
      </c>
      <c r="M208" s="12" t="str">
        <f t="shared" si="42"/>
        <v>-</v>
      </c>
      <c r="N208" s="140">
        <v>21</v>
      </c>
      <c r="O208" s="270"/>
      <c r="P208" s="139">
        <v>3</v>
      </c>
      <c r="Q208" s="12" t="str">
        <f t="shared" si="43"/>
        <v>-</v>
      </c>
      <c r="R208" s="140">
        <v>21</v>
      </c>
      <c r="S208" s="296"/>
      <c r="T208" s="338"/>
      <c r="U208" s="339"/>
      <c r="V208" s="339"/>
      <c r="W208" s="340"/>
      <c r="X208" s="1"/>
      <c r="Y208" s="14">
        <f>COUNTIF(D207:S209,"○")</f>
        <v>0</v>
      </c>
      <c r="Z208" s="15">
        <f>COUNTIF(D207:S209,"×")</f>
        <v>3</v>
      </c>
      <c r="AA208" s="22">
        <f>(IF((D207&gt;F207),1,0))+(IF((D208&gt;F208),1,0))+(IF((D209&gt;F209),1,0))+(IF((H207&gt;J207),1,0))+(IF((H208&gt;J208),1,0))+(IF((H209&gt;J209),1,0))+(IF((L207&gt;N207),1,0))+(IF((L208&gt;N208),1,0))+(IF((L209&gt;N209),1,0))+(IF((P207&gt;R207),1,0))+(IF((P208&gt;R208),1,0))+(IF((P209&gt;R209),1,0))</f>
        <v>0</v>
      </c>
      <c r="AB208" s="23">
        <f>(IF((D207&lt;F207),1,0))+(IF((D208&lt;F208),1,0))+(IF((D209&lt;F209),1,0))+(IF((H207&lt;J207),1,0))+(IF((H208&lt;J208),1,0))+(IF((H209&lt;J209),1,0))+(IF((L207&lt;N207),1,0))+(IF((L208&lt;N208),1,0))+(IF((L209&lt;N209),1,0))+(IF((P207&lt;R207),1,0))+(IF((P208&lt;R208),1,0))+(IF((P209&lt;R209),1,0))</f>
        <v>6</v>
      </c>
      <c r="AC208" s="24">
        <f>AA208-AB208</f>
        <v>-6</v>
      </c>
      <c r="AD208" s="15">
        <f>SUM(D207:D209,H207:H209,L207:L209,P207:P209)</f>
        <v>49</v>
      </c>
      <c r="AE208" s="15">
        <f>SUM(F207:F209,J207:J209,N207:N209,R207:R209)</f>
        <v>126</v>
      </c>
      <c r="AF208" s="19">
        <f>AD208-AE208</f>
        <v>-77</v>
      </c>
    </row>
    <row r="209" spans="2:32" ht="12.75" customHeight="1">
      <c r="B209" s="79"/>
      <c r="C209" s="81" t="s">
        <v>10</v>
      </c>
      <c r="D209" s="345"/>
      <c r="E209" s="262"/>
      <c r="F209" s="262"/>
      <c r="G209" s="263"/>
      <c r="H209" s="144"/>
      <c r="I209" s="12">
        <f>IF(H209="","","-")</f>
      </c>
      <c r="J209" s="145"/>
      <c r="K209" s="271"/>
      <c r="L209" s="144"/>
      <c r="M209" s="28">
        <f t="shared" si="42"/>
      </c>
      <c r="N209" s="145"/>
      <c r="O209" s="270"/>
      <c r="P209" s="144"/>
      <c r="Q209" s="28">
        <f t="shared" si="43"/>
      </c>
      <c r="R209" s="145"/>
      <c r="S209" s="296"/>
      <c r="T209" s="29">
        <f>Y208</f>
        <v>0</v>
      </c>
      <c r="U209" s="30" t="s">
        <v>71</v>
      </c>
      <c r="V209" s="30">
        <f>Z208</f>
        <v>3</v>
      </c>
      <c r="W209" s="31" t="s">
        <v>65</v>
      </c>
      <c r="X209" s="1"/>
      <c r="Y209" s="14"/>
      <c r="Z209" s="15"/>
      <c r="AA209" s="14"/>
      <c r="AB209" s="15"/>
      <c r="AC209" s="19"/>
      <c r="AD209" s="15"/>
      <c r="AE209" s="15"/>
      <c r="AF209" s="19"/>
    </row>
    <row r="210" spans="2:32" ht="12.75" customHeight="1">
      <c r="B210" s="82" t="s">
        <v>542</v>
      </c>
      <c r="C210" s="83" t="s">
        <v>91</v>
      </c>
      <c r="D210" s="38">
        <f>IF(J207="","",J207)</f>
        <v>21</v>
      </c>
      <c r="E210" s="12" t="str">
        <f aca="true" t="shared" si="44" ref="E210:E218">IF(D210="","","-")</f>
        <v>-</v>
      </c>
      <c r="F210" s="39">
        <f>IF(H207="","",H207)</f>
        <v>8</v>
      </c>
      <c r="G210" s="298" t="str">
        <f>IF(K207="","",IF(K207="○","×",IF(K207="×","○")))</f>
        <v>○</v>
      </c>
      <c r="H210" s="301"/>
      <c r="I210" s="302"/>
      <c r="J210" s="302"/>
      <c r="K210" s="303"/>
      <c r="L210" s="139">
        <v>21</v>
      </c>
      <c r="M210" s="12" t="str">
        <f t="shared" si="42"/>
        <v>-</v>
      </c>
      <c r="N210" s="140">
        <v>11</v>
      </c>
      <c r="O210" s="375" t="str">
        <f>IF(L210&lt;&gt;"",IF(L210&gt;N210,IF(L211&gt;N211,"○",IF(L212&gt;N212,"○","×")),IF(L211&gt;N211,IF(L212&gt;N212,"○","×"),"×")),"")</f>
        <v>○</v>
      </c>
      <c r="P210" s="139">
        <v>21</v>
      </c>
      <c r="Q210" s="12" t="str">
        <f t="shared" si="43"/>
        <v>-</v>
      </c>
      <c r="R210" s="140">
        <v>13</v>
      </c>
      <c r="S210" s="295" t="str">
        <f>IF(P210&lt;&gt;"",IF(P210&gt;R210,IF(P211&gt;R211,"○",IF(P212&gt;R212,"○","×")),IF(P211&gt;R211,IF(P212&gt;R212,"○","×"),"×")),"")</f>
        <v>○</v>
      </c>
      <c r="T210" s="335" t="s">
        <v>415</v>
      </c>
      <c r="U210" s="336"/>
      <c r="V210" s="336"/>
      <c r="W210" s="337"/>
      <c r="X210" s="1"/>
      <c r="Y210" s="16"/>
      <c r="Z210" s="17"/>
      <c r="AA210" s="16"/>
      <c r="AB210" s="17"/>
      <c r="AC210" s="18"/>
      <c r="AD210" s="17"/>
      <c r="AE210" s="17"/>
      <c r="AF210" s="18"/>
    </row>
    <row r="211" spans="2:32" ht="12.75" customHeight="1">
      <c r="B211" s="79" t="s">
        <v>214</v>
      </c>
      <c r="C211" s="84" t="s">
        <v>91</v>
      </c>
      <c r="D211" s="38">
        <f>IF(J208="","",J208)</f>
        <v>21</v>
      </c>
      <c r="E211" s="12" t="str">
        <f t="shared" si="44"/>
        <v>-</v>
      </c>
      <c r="F211" s="39">
        <f>IF(H208="","",H208)</f>
        <v>4</v>
      </c>
      <c r="G211" s="299" t="str">
        <f>IF(I208="","",I208)</f>
        <v>-</v>
      </c>
      <c r="H211" s="304"/>
      <c r="I211" s="305"/>
      <c r="J211" s="305"/>
      <c r="K211" s="288"/>
      <c r="L211" s="139">
        <v>21</v>
      </c>
      <c r="M211" s="12" t="str">
        <f t="shared" si="42"/>
        <v>-</v>
      </c>
      <c r="N211" s="140">
        <v>13</v>
      </c>
      <c r="O211" s="270"/>
      <c r="P211" s="139">
        <v>21</v>
      </c>
      <c r="Q211" s="12" t="str">
        <f t="shared" si="43"/>
        <v>-</v>
      </c>
      <c r="R211" s="140">
        <v>12</v>
      </c>
      <c r="S211" s="296"/>
      <c r="T211" s="338"/>
      <c r="U211" s="339"/>
      <c r="V211" s="339"/>
      <c r="W211" s="340"/>
      <c r="X211" s="1"/>
      <c r="Y211" s="14">
        <f>COUNTIF(D210:S212,"○")</f>
        <v>3</v>
      </c>
      <c r="Z211" s="15">
        <f>COUNTIF(D210:S212,"×")</f>
        <v>0</v>
      </c>
      <c r="AA211" s="22">
        <f>(IF((D210&gt;F210),1,0))+(IF((D211&gt;F211),1,0))+(IF((D212&gt;F212),1,0))+(IF((H210&gt;J210),1,0))+(IF((H211&gt;J211),1,0))+(IF((H212&gt;J212),1,0))+(IF((L210&gt;N210),1,0))+(IF((L211&gt;N211),1,0))+(IF((L212&gt;N212),1,0))+(IF((P210&gt;R210),1,0))+(IF((P211&gt;R211),1,0))+(IF((P212&gt;R212),1,0))</f>
        <v>6</v>
      </c>
      <c r="AB211" s="23">
        <f>(IF((D210&lt;F210),1,0))+(IF((D211&lt;F211),1,0))+(IF((D212&lt;F212),1,0))+(IF((H210&lt;J210),1,0))+(IF((H211&lt;J211),1,0))+(IF((H212&lt;J212),1,0))+(IF((L210&lt;N210),1,0))+(IF((L211&lt;N211),1,0))+(IF((L212&lt;N212),1,0))+(IF((P210&lt;R210),1,0))+(IF((P211&lt;R211),1,0))+(IF((P212&lt;R212),1,0))</f>
        <v>0</v>
      </c>
      <c r="AC211" s="24">
        <f>AA211-AB211</f>
        <v>6</v>
      </c>
      <c r="AD211" s="15">
        <f>SUM(D210:D212,H210:H212,L210:L212,P210:P212)</f>
        <v>126</v>
      </c>
      <c r="AE211" s="15">
        <f>SUM(F210:F212,J210:J212,N210:N212,R210:R212)</f>
        <v>61</v>
      </c>
      <c r="AF211" s="19">
        <f>AD211-AE211</f>
        <v>65</v>
      </c>
    </row>
    <row r="212" spans="2:32" ht="12.75" customHeight="1">
      <c r="B212" s="85"/>
      <c r="C212" s="50" t="s">
        <v>195</v>
      </c>
      <c r="D212" s="48">
        <f>IF(J209="","",J209)</f>
      </c>
      <c r="E212" s="12">
        <f t="shared" si="44"/>
      </c>
      <c r="F212" s="49">
        <f>IF(H209="","",H209)</f>
      </c>
      <c r="G212" s="323">
        <f>IF(I209="","",I209)</f>
      </c>
      <c r="H212" s="272"/>
      <c r="I212" s="262"/>
      <c r="J212" s="262"/>
      <c r="K212" s="263"/>
      <c r="L212" s="144"/>
      <c r="M212" s="12">
        <f t="shared" si="42"/>
      </c>
      <c r="N212" s="145"/>
      <c r="O212" s="271"/>
      <c r="P212" s="144"/>
      <c r="Q212" s="28">
        <f t="shared" si="43"/>
      </c>
      <c r="R212" s="145"/>
      <c r="S212" s="297"/>
      <c r="T212" s="29">
        <f>Y211</f>
        <v>3</v>
      </c>
      <c r="U212" s="30" t="s">
        <v>71</v>
      </c>
      <c r="V212" s="30">
        <f>Z211</f>
        <v>0</v>
      </c>
      <c r="W212" s="31" t="s">
        <v>65</v>
      </c>
      <c r="X212" s="1"/>
      <c r="Y212" s="51"/>
      <c r="Z212" s="52"/>
      <c r="AA212" s="51"/>
      <c r="AB212" s="52"/>
      <c r="AC212" s="53"/>
      <c r="AD212" s="52"/>
      <c r="AE212" s="52"/>
      <c r="AF212" s="53"/>
    </row>
    <row r="213" spans="2:32" ht="12.75" customHeight="1">
      <c r="B213" s="82" t="s">
        <v>215</v>
      </c>
      <c r="C213" s="83" t="s">
        <v>151</v>
      </c>
      <c r="D213" s="38">
        <f>IF(N207="","",N207)</f>
        <v>21</v>
      </c>
      <c r="E213" s="55" t="str">
        <f t="shared" si="44"/>
        <v>-</v>
      </c>
      <c r="F213" s="39">
        <f>IF(L207="","",L207)</f>
        <v>19</v>
      </c>
      <c r="G213" s="298" t="str">
        <f>IF(O207="","",IF(O207="○","×",IF(O207="×","○")))</f>
        <v>○</v>
      </c>
      <c r="H213" s="56">
        <f>IF(N210="","",N210)</f>
        <v>11</v>
      </c>
      <c r="I213" s="12" t="str">
        <f aca="true" t="shared" si="45" ref="I213:I218">IF(H213="","","-")</f>
        <v>-</v>
      </c>
      <c r="J213" s="39">
        <f>IF(L210="","",L210)</f>
        <v>21</v>
      </c>
      <c r="K213" s="298" t="str">
        <f>IF(O210="","",IF(O210="○","×",IF(O210="×","○")))</f>
        <v>×</v>
      </c>
      <c r="L213" s="301"/>
      <c r="M213" s="302"/>
      <c r="N213" s="302"/>
      <c r="O213" s="303"/>
      <c r="P213" s="139">
        <v>21</v>
      </c>
      <c r="Q213" s="12" t="str">
        <f t="shared" si="43"/>
        <v>-</v>
      </c>
      <c r="R213" s="140">
        <v>10</v>
      </c>
      <c r="S213" s="296" t="str">
        <f>IF(P213&lt;&gt;"",IF(P213&gt;R213,IF(P214&gt;R214,"○",IF(P215&gt;R215,"○","×")),IF(P214&gt;R214,IF(P215&gt;R215,"○","×"),"×")),"")</f>
        <v>○</v>
      </c>
      <c r="T213" s="335" t="s">
        <v>417</v>
      </c>
      <c r="U213" s="336"/>
      <c r="V213" s="336"/>
      <c r="W213" s="337"/>
      <c r="X213" s="1"/>
      <c r="Y213" s="14"/>
      <c r="Z213" s="15"/>
      <c r="AA213" s="14"/>
      <c r="AB213" s="15"/>
      <c r="AC213" s="19"/>
      <c r="AD213" s="15"/>
      <c r="AE213" s="15"/>
      <c r="AF213" s="19"/>
    </row>
    <row r="214" spans="2:32" ht="12.75" customHeight="1">
      <c r="B214" s="79" t="s">
        <v>16</v>
      </c>
      <c r="C214" s="84" t="s">
        <v>216</v>
      </c>
      <c r="D214" s="38">
        <f>IF(N208="","",N208)</f>
        <v>21</v>
      </c>
      <c r="E214" s="12" t="str">
        <f t="shared" si="44"/>
        <v>-</v>
      </c>
      <c r="F214" s="39">
        <f>IF(L208="","",L208)</f>
        <v>6</v>
      </c>
      <c r="G214" s="299">
        <f>IF(I211="","",I211)</f>
      </c>
      <c r="H214" s="56">
        <f>IF(N211="","",N211)</f>
        <v>13</v>
      </c>
      <c r="I214" s="12" t="str">
        <f t="shared" si="45"/>
        <v>-</v>
      </c>
      <c r="J214" s="39">
        <f>IF(L211="","",L211)</f>
        <v>21</v>
      </c>
      <c r="K214" s="299" t="str">
        <f>IF(M211="","",M211)</f>
        <v>-</v>
      </c>
      <c r="L214" s="304"/>
      <c r="M214" s="305"/>
      <c r="N214" s="305"/>
      <c r="O214" s="288"/>
      <c r="P214" s="139">
        <v>21</v>
      </c>
      <c r="Q214" s="12" t="str">
        <f t="shared" si="43"/>
        <v>-</v>
      </c>
      <c r="R214" s="140">
        <v>16</v>
      </c>
      <c r="S214" s="296"/>
      <c r="T214" s="338"/>
      <c r="U214" s="339"/>
      <c r="V214" s="339"/>
      <c r="W214" s="340"/>
      <c r="X214" s="1"/>
      <c r="Y214" s="14">
        <f>COUNTIF(D213:S215,"○")</f>
        <v>2</v>
      </c>
      <c r="Z214" s="15">
        <f>COUNTIF(D213:S215,"×")</f>
        <v>1</v>
      </c>
      <c r="AA214" s="22">
        <f>(IF((D213&gt;F213),1,0))+(IF((D214&gt;F214),1,0))+(IF((D215&gt;F215),1,0))+(IF((H213&gt;J213),1,0))+(IF((H214&gt;J214),1,0))+(IF((H215&gt;J215),1,0))+(IF((L213&gt;N213),1,0))+(IF((L214&gt;N214),1,0))+(IF((L215&gt;N215),1,0))+(IF((P213&gt;R213),1,0))+(IF((P214&gt;R214),1,0))+(IF((P215&gt;R215),1,0))</f>
        <v>4</v>
      </c>
      <c r="AB214" s="23">
        <f>(IF((D213&lt;F213),1,0))+(IF((D214&lt;F214),1,0))+(IF((D215&lt;F215),1,0))+(IF((H213&lt;J213),1,0))+(IF((H214&lt;J214),1,0))+(IF((H215&lt;J215),1,0))+(IF((L213&lt;N213),1,0))+(IF((L214&lt;N214),1,0))+(IF((L215&lt;N215),1,0))+(IF((P213&lt;R213),1,0))+(IF((P214&lt;R214),1,0))+(IF((P215&lt;R215),1,0))</f>
        <v>2</v>
      </c>
      <c r="AC214" s="24">
        <f>AA214-AB214</f>
        <v>2</v>
      </c>
      <c r="AD214" s="15">
        <f>SUM(D213:D215,H213:H215,L213:L215,P213:P215)</f>
        <v>108</v>
      </c>
      <c r="AE214" s="15">
        <f>SUM(F213:F215,J213:J215,N213:N215,R213:R215)</f>
        <v>93</v>
      </c>
      <c r="AF214" s="19">
        <f>AD214-AE214</f>
        <v>15</v>
      </c>
    </row>
    <row r="215" spans="2:32" ht="12.75" customHeight="1">
      <c r="B215" s="85"/>
      <c r="C215" s="50" t="s">
        <v>86</v>
      </c>
      <c r="D215" s="48">
        <f>IF(N209="","",N209)</f>
      </c>
      <c r="E215" s="28">
        <f t="shared" si="44"/>
      </c>
      <c r="F215" s="49">
        <f>IF(L209="","",L209)</f>
      </c>
      <c r="G215" s="323">
        <f>IF(I212="","",I212)</f>
      </c>
      <c r="H215" s="60">
        <f>IF(N212="","",N212)</f>
      </c>
      <c r="I215" s="12">
        <f t="shared" si="45"/>
      </c>
      <c r="J215" s="49">
        <f>IF(L212="","",L212)</f>
      </c>
      <c r="K215" s="323">
        <f>IF(M212="","",M212)</f>
      </c>
      <c r="L215" s="272"/>
      <c r="M215" s="262"/>
      <c r="N215" s="262"/>
      <c r="O215" s="263"/>
      <c r="P215" s="144"/>
      <c r="Q215" s="12">
        <f t="shared" si="43"/>
      </c>
      <c r="R215" s="145"/>
      <c r="S215" s="297"/>
      <c r="T215" s="29">
        <f>Y214</f>
        <v>2</v>
      </c>
      <c r="U215" s="30" t="s">
        <v>71</v>
      </c>
      <c r="V215" s="30">
        <f>Z214</f>
        <v>1</v>
      </c>
      <c r="W215" s="31" t="s">
        <v>65</v>
      </c>
      <c r="X215" s="1"/>
      <c r="Y215" s="14"/>
      <c r="Z215" s="15"/>
      <c r="AA215" s="14"/>
      <c r="AB215" s="15"/>
      <c r="AC215" s="19"/>
      <c r="AD215" s="15"/>
      <c r="AE215" s="15"/>
      <c r="AF215" s="19"/>
    </row>
    <row r="216" spans="2:32" ht="12.75" customHeight="1">
      <c r="B216" s="79" t="s">
        <v>217</v>
      </c>
      <c r="C216" s="83" t="s">
        <v>12</v>
      </c>
      <c r="D216" s="38">
        <f>IF(R207="","",R207)</f>
        <v>21</v>
      </c>
      <c r="E216" s="12" t="str">
        <f t="shared" si="44"/>
        <v>-</v>
      </c>
      <c r="F216" s="39">
        <f>IF(P207="","",P207)</f>
        <v>9</v>
      </c>
      <c r="G216" s="324" t="str">
        <f>IF(S207="","",IF(S207="○","×",IF(S207="×","○")))</f>
        <v>○</v>
      </c>
      <c r="H216" s="56">
        <f>IF(R210="","",R210)</f>
        <v>13</v>
      </c>
      <c r="I216" s="55" t="str">
        <f t="shared" si="45"/>
        <v>-</v>
      </c>
      <c r="J216" s="39">
        <f>IF(P210="","",P210)</f>
        <v>21</v>
      </c>
      <c r="K216" s="324" t="str">
        <f>IF(S210="","",IF(S210="○","×",IF(S210="×","○")))</f>
        <v>×</v>
      </c>
      <c r="L216" s="61">
        <f>IF(R213="","",R213)</f>
        <v>10</v>
      </c>
      <c r="M216" s="12" t="str">
        <f>IF(L216="","","-")</f>
        <v>-</v>
      </c>
      <c r="N216" s="62">
        <f>IF(P213="","",P213)</f>
        <v>21</v>
      </c>
      <c r="O216" s="40" t="str">
        <f>IF(S213="","",IF(S213="○","×",IF(S213="×","○")))</f>
        <v>×</v>
      </c>
      <c r="P216" s="326"/>
      <c r="Q216" s="327"/>
      <c r="R216" s="327"/>
      <c r="S216" s="328"/>
      <c r="T216" s="335" t="s">
        <v>481</v>
      </c>
      <c r="U216" s="336"/>
      <c r="V216" s="336"/>
      <c r="W216" s="337"/>
      <c r="X216" s="1"/>
      <c r="Y216" s="16"/>
      <c r="Z216" s="17"/>
      <c r="AA216" s="16"/>
      <c r="AB216" s="17"/>
      <c r="AC216" s="18"/>
      <c r="AD216" s="17"/>
      <c r="AE216" s="17"/>
      <c r="AF216" s="18"/>
    </row>
    <row r="217" spans="2:32" ht="12.75" customHeight="1">
      <c r="B217" s="79" t="s">
        <v>11</v>
      </c>
      <c r="C217" s="84" t="s">
        <v>12</v>
      </c>
      <c r="D217" s="38">
        <f>IF(R208="","",R208)</f>
        <v>21</v>
      </c>
      <c r="E217" s="12" t="str">
        <f t="shared" si="44"/>
        <v>-</v>
      </c>
      <c r="F217" s="39">
        <f>IF(P208="","",P208)</f>
        <v>3</v>
      </c>
      <c r="G217" s="325"/>
      <c r="H217" s="56">
        <f>IF(R211="","",R211)</f>
        <v>12</v>
      </c>
      <c r="I217" s="12" t="str">
        <f t="shared" si="45"/>
        <v>-</v>
      </c>
      <c r="J217" s="39">
        <f>IF(P211="","",P211)</f>
        <v>21</v>
      </c>
      <c r="K217" s="325"/>
      <c r="L217" s="56">
        <f>IF(R214="","",R214)</f>
        <v>16</v>
      </c>
      <c r="M217" s="12" t="str">
        <f>IF(L217="","","-")</f>
        <v>-</v>
      </c>
      <c r="N217" s="39">
        <f>IF(P214="","",P214)</f>
        <v>21</v>
      </c>
      <c r="O217" s="41"/>
      <c r="P217" s="329"/>
      <c r="Q217" s="330"/>
      <c r="R217" s="330"/>
      <c r="S217" s="331"/>
      <c r="T217" s="338"/>
      <c r="U217" s="339"/>
      <c r="V217" s="339"/>
      <c r="W217" s="340"/>
      <c r="X217" s="1"/>
      <c r="Y217" s="14">
        <f>COUNTIF(D216:S218,"○")</f>
        <v>1</v>
      </c>
      <c r="Z217" s="15">
        <f>COUNTIF(D216:S218,"×")</f>
        <v>2</v>
      </c>
      <c r="AA217" s="22">
        <f>(IF((D216&gt;F216),1,0))+(IF((D217&gt;F217),1,0))+(IF((D218&gt;F218),1,0))+(IF((H216&gt;J216),1,0))+(IF((H217&gt;J217),1,0))+(IF((H218&gt;J218),1,0))+(IF((L216&gt;N216),1,0))+(IF((L217&gt;N217),1,0))+(IF((L218&gt;N218),1,0))+(IF((P216&gt;R216),1,0))+(IF((P217&gt;R217),1,0))+(IF((P218&gt;R218),1,0))</f>
        <v>2</v>
      </c>
      <c r="AB217" s="23">
        <f>(IF((D216&lt;F216),1,0))+(IF((D217&lt;F217),1,0))+(IF((D218&lt;F218),1,0))+(IF((H216&lt;J216),1,0))+(IF((H217&lt;J217),1,0))+(IF((H218&lt;J218),1,0))+(IF((L216&lt;N216),1,0))+(IF((L217&lt;N217),1,0))+(IF((L218&lt;N218),1,0))+(IF((P216&lt;R216),1,0))+(IF((P217&lt;R217),1,0))+(IF((P218&lt;R218),1,0))</f>
        <v>4</v>
      </c>
      <c r="AC217" s="24">
        <f>AA217-AB217</f>
        <v>-2</v>
      </c>
      <c r="AD217" s="15">
        <f>SUM(D216:D218,H216:H218,L216:L218,P216:P218)</f>
        <v>93</v>
      </c>
      <c r="AE217" s="15">
        <f>SUM(F216:F218,J216:J218,N216:N218,R216:R218)</f>
        <v>96</v>
      </c>
      <c r="AF217" s="19">
        <f>AD217-AE217</f>
        <v>-3</v>
      </c>
    </row>
    <row r="218" spans="2:32" ht="12.75" customHeight="1" thickBot="1">
      <c r="B218" s="93"/>
      <c r="C218" s="94" t="s">
        <v>86</v>
      </c>
      <c r="D218" s="66">
        <f>IF(R209="","",R209)</f>
      </c>
      <c r="E218" s="67">
        <f t="shared" si="44"/>
      </c>
      <c r="F218" s="68">
        <f>IF(P209="","",P209)</f>
      </c>
      <c r="G218" s="269"/>
      <c r="H218" s="69">
        <f>IF(R212="","",R212)</f>
      </c>
      <c r="I218" s="67">
        <f t="shared" si="45"/>
      </c>
      <c r="J218" s="68">
        <f>IF(P212="","",P212)</f>
      </c>
      <c r="K218" s="269"/>
      <c r="L218" s="69">
        <f>IF(R215="","",R215)</f>
      </c>
      <c r="M218" s="67">
        <f>IF(L218="","","-")</f>
      </c>
      <c r="N218" s="68">
        <f>IF(P215="","",P215)</f>
      </c>
      <c r="O218" s="95">
        <f>IF(Q215="","",Q215)</f>
      </c>
      <c r="P218" s="332"/>
      <c r="Q218" s="333"/>
      <c r="R218" s="333"/>
      <c r="S218" s="334"/>
      <c r="T218" s="70">
        <f>Y217</f>
        <v>1</v>
      </c>
      <c r="U218" s="71" t="s">
        <v>71</v>
      </c>
      <c r="V218" s="71">
        <f>Z217</f>
        <v>2</v>
      </c>
      <c r="W218" s="72" t="s">
        <v>65</v>
      </c>
      <c r="X218" s="1"/>
      <c r="Y218" s="51"/>
      <c r="Z218" s="52"/>
      <c r="AA218" s="51"/>
      <c r="AB218" s="52"/>
      <c r="AC218" s="53"/>
      <c r="AD218" s="52"/>
      <c r="AE218" s="52"/>
      <c r="AF218" s="53"/>
    </row>
    <row r="219" spans="2:32" ht="12.75" customHeight="1" thickBot="1">
      <c r="B219" s="35"/>
      <c r="C219" s="81"/>
      <c r="D219" s="39"/>
      <c r="E219" s="12"/>
      <c r="F219" s="39"/>
      <c r="G219" s="15"/>
      <c r="H219" s="39"/>
      <c r="I219" s="12"/>
      <c r="J219" s="39"/>
      <c r="K219" s="15"/>
      <c r="L219" s="39"/>
      <c r="M219" s="12"/>
      <c r="N219" s="39"/>
      <c r="O219" s="39"/>
      <c r="P219" s="15"/>
      <c r="Q219" s="15"/>
      <c r="R219" s="15"/>
      <c r="S219" s="15"/>
      <c r="T219" s="30"/>
      <c r="U219" s="30"/>
      <c r="V219" s="30"/>
      <c r="W219" s="30"/>
      <c r="X219" s="1"/>
      <c r="Y219" s="15"/>
      <c r="Z219" s="15"/>
      <c r="AA219" s="15"/>
      <c r="AB219" s="15"/>
      <c r="AC219" s="15"/>
      <c r="AD219" s="15"/>
      <c r="AE219" s="15"/>
      <c r="AF219" s="15"/>
    </row>
    <row r="220" spans="2:32" ht="12.75" customHeight="1">
      <c r="B220" s="377" t="s">
        <v>178</v>
      </c>
      <c r="C220" s="378"/>
      <c r="D220" s="361" t="str">
        <f>B222</f>
        <v>橋本篤始</v>
      </c>
      <c r="E220" s="313"/>
      <c r="F220" s="313"/>
      <c r="G220" s="314"/>
      <c r="H220" s="312" t="str">
        <f>B225</f>
        <v>萬岡清茂</v>
      </c>
      <c r="I220" s="313"/>
      <c r="J220" s="313"/>
      <c r="K220" s="314"/>
      <c r="L220" s="312" t="str">
        <f>B228</f>
        <v>柚山治</v>
      </c>
      <c r="M220" s="313"/>
      <c r="N220" s="313"/>
      <c r="O220" s="314"/>
      <c r="P220" s="312" t="str">
        <f>B231</f>
        <v>山本憲矢</v>
      </c>
      <c r="Q220" s="313"/>
      <c r="R220" s="313"/>
      <c r="S220" s="351"/>
      <c r="T220" s="315" t="s">
        <v>110</v>
      </c>
      <c r="U220" s="316"/>
      <c r="V220" s="316"/>
      <c r="W220" s="317"/>
      <c r="X220" s="1"/>
      <c r="Y220" s="347" t="s">
        <v>61</v>
      </c>
      <c r="Z220" s="349"/>
      <c r="AA220" s="347" t="s">
        <v>62</v>
      </c>
      <c r="AB220" s="348"/>
      <c r="AC220" s="349"/>
      <c r="AD220" s="397" t="s">
        <v>63</v>
      </c>
      <c r="AE220" s="398"/>
      <c r="AF220" s="399"/>
    </row>
    <row r="221" spans="2:32" ht="12.75" customHeight="1" thickBot="1">
      <c r="B221" s="379"/>
      <c r="C221" s="380"/>
      <c r="D221" s="376" t="str">
        <f>B223</f>
        <v>綿井明子</v>
      </c>
      <c r="E221" s="277"/>
      <c r="F221" s="277"/>
      <c r="G221" s="269"/>
      <c r="H221" s="276" t="str">
        <f>B226</f>
        <v>菊池由紀香</v>
      </c>
      <c r="I221" s="277"/>
      <c r="J221" s="277"/>
      <c r="K221" s="269"/>
      <c r="L221" s="276" t="str">
        <f>B229</f>
        <v>森川里香</v>
      </c>
      <c r="M221" s="277"/>
      <c r="N221" s="277"/>
      <c r="O221" s="269"/>
      <c r="P221" s="276" t="str">
        <f>B232</f>
        <v>西村志穂</v>
      </c>
      <c r="Q221" s="277"/>
      <c r="R221" s="277"/>
      <c r="S221" s="350"/>
      <c r="T221" s="400" t="s">
        <v>111</v>
      </c>
      <c r="U221" s="401"/>
      <c r="V221" s="401"/>
      <c r="W221" s="402"/>
      <c r="X221" s="1"/>
      <c r="Y221" s="8" t="s">
        <v>64</v>
      </c>
      <c r="Z221" s="10" t="s">
        <v>65</v>
      </c>
      <c r="AA221" s="8" t="s">
        <v>66</v>
      </c>
      <c r="AB221" s="10" t="s">
        <v>67</v>
      </c>
      <c r="AC221" s="9" t="s">
        <v>68</v>
      </c>
      <c r="AD221" s="10" t="s">
        <v>69</v>
      </c>
      <c r="AE221" s="10" t="s">
        <v>67</v>
      </c>
      <c r="AF221" s="9" t="s">
        <v>68</v>
      </c>
    </row>
    <row r="222" spans="2:32" ht="12.75" customHeight="1">
      <c r="B222" s="77" t="s">
        <v>6</v>
      </c>
      <c r="C222" s="78" t="s">
        <v>219</v>
      </c>
      <c r="D222" s="341"/>
      <c r="E222" s="342"/>
      <c r="F222" s="342"/>
      <c r="G222" s="343"/>
      <c r="H222" s="139">
        <v>21</v>
      </c>
      <c r="I222" s="12" t="str">
        <f>IF(H222="","","-")</f>
        <v>-</v>
      </c>
      <c r="J222" s="140">
        <v>11</v>
      </c>
      <c r="K222" s="346" t="str">
        <f>IF(H222&lt;&gt;"",IF(H222&gt;J222,IF(H223&gt;J223,"○",IF(H224&gt;J224,"○","×")),IF(H223&gt;J223,IF(H224&gt;J224,"○","×"),"×")),"")</f>
        <v>○</v>
      </c>
      <c r="L222" s="139">
        <v>21</v>
      </c>
      <c r="M222" s="13" t="str">
        <f aca="true" t="shared" si="46" ref="M222:M227">IF(L222="","","-")</f>
        <v>-</v>
      </c>
      <c r="N222" s="141">
        <v>13</v>
      </c>
      <c r="O222" s="346" t="str">
        <f>IF(L222&lt;&gt;"",IF(L222&gt;N222,IF(L223&gt;N223,"○",IF(L224&gt;N224,"○","×")),IF(L223&gt;N223,IF(L224&gt;N224,"○","×"),"×")),"")</f>
        <v>○</v>
      </c>
      <c r="P222" s="142">
        <v>21</v>
      </c>
      <c r="Q222" s="13" t="str">
        <f aca="true" t="shared" si="47" ref="Q222:Q230">IF(P222="","","-")</f>
        <v>-</v>
      </c>
      <c r="R222" s="140">
        <v>16</v>
      </c>
      <c r="S222" s="308" t="str">
        <f>IF(P222&lt;&gt;"",IF(P222&gt;R222,IF(P223&gt;R223,"○",IF(P224&gt;R224,"○","×")),IF(P223&gt;R223,IF(P224&gt;R224,"○","×"),"×")),"")</f>
        <v>×</v>
      </c>
      <c r="T222" s="358" t="s">
        <v>417</v>
      </c>
      <c r="U222" s="359"/>
      <c r="V222" s="359"/>
      <c r="W222" s="360"/>
      <c r="X222" s="1"/>
      <c r="Y222" s="14"/>
      <c r="Z222" s="15"/>
      <c r="AA222" s="16"/>
      <c r="AB222" s="17"/>
      <c r="AC222" s="18"/>
      <c r="AD222" s="15"/>
      <c r="AE222" s="15"/>
      <c r="AF222" s="19"/>
    </row>
    <row r="223" spans="2:32" ht="12.75" customHeight="1">
      <c r="B223" s="79" t="s">
        <v>220</v>
      </c>
      <c r="C223" s="80" t="s">
        <v>219</v>
      </c>
      <c r="D223" s="344"/>
      <c r="E223" s="305"/>
      <c r="F223" s="305"/>
      <c r="G223" s="288"/>
      <c r="H223" s="139">
        <v>21</v>
      </c>
      <c r="I223" s="12" t="str">
        <f>IF(H223="","","-")</f>
        <v>-</v>
      </c>
      <c r="J223" s="143">
        <v>9</v>
      </c>
      <c r="K223" s="270"/>
      <c r="L223" s="139">
        <v>21</v>
      </c>
      <c r="M223" s="12" t="str">
        <f t="shared" si="46"/>
        <v>-</v>
      </c>
      <c r="N223" s="140">
        <v>13</v>
      </c>
      <c r="O223" s="270"/>
      <c r="P223" s="139">
        <v>17</v>
      </c>
      <c r="Q223" s="12" t="str">
        <f t="shared" si="47"/>
        <v>-</v>
      </c>
      <c r="R223" s="140">
        <v>21</v>
      </c>
      <c r="S223" s="296"/>
      <c r="T223" s="338"/>
      <c r="U223" s="339"/>
      <c r="V223" s="339"/>
      <c r="W223" s="340"/>
      <c r="X223" s="1"/>
      <c r="Y223" s="14">
        <f>COUNTIF(D222:S224,"○")</f>
        <v>2</v>
      </c>
      <c r="Z223" s="15">
        <f>COUNTIF(D222:S224,"×")</f>
        <v>1</v>
      </c>
      <c r="AA223" s="22">
        <f>(IF((D222&gt;F222),1,0))+(IF((D223&gt;F223),1,0))+(IF((D224&gt;F224),1,0))+(IF((H222&gt;J222),1,0))+(IF((H223&gt;J223),1,0))+(IF((H224&gt;J224),1,0))+(IF((L222&gt;N222),1,0))+(IF((L223&gt;N223),1,0))+(IF((L224&gt;N224),1,0))+(IF((P222&gt;R222),1,0))+(IF((P223&gt;R223),1,0))+(IF((P224&gt;R224),1,0))</f>
        <v>5</v>
      </c>
      <c r="AB223" s="23">
        <f>(IF((D222&lt;F222),1,0))+(IF((D223&lt;F223),1,0))+(IF((D224&lt;F224),1,0))+(IF((H222&lt;J222),1,0))+(IF((H223&lt;J223),1,0))+(IF((H224&lt;J224),1,0))+(IF((L222&lt;N222),1,0))+(IF((L223&lt;N223),1,0))+(IF((L224&lt;N224),1,0))+(IF((P222&lt;R222),1,0))+(IF((P223&lt;R223),1,0))+(IF((P224&lt;R224),1,0))</f>
        <v>2</v>
      </c>
      <c r="AC223" s="24">
        <f>AA223-AB223</f>
        <v>3</v>
      </c>
      <c r="AD223" s="15">
        <f>SUM(D222:D224,H222:H224,L222:L224,P222:P224)</f>
        <v>137</v>
      </c>
      <c r="AE223" s="15">
        <f>SUM(F222:F224,J222:J224,N222:N224,R222:R224)</f>
        <v>104</v>
      </c>
      <c r="AF223" s="19">
        <f>AD223-AE223</f>
        <v>33</v>
      </c>
    </row>
    <row r="224" spans="2:32" ht="12.75" customHeight="1">
      <c r="B224" s="79"/>
      <c r="C224" s="81" t="s">
        <v>86</v>
      </c>
      <c r="D224" s="345"/>
      <c r="E224" s="262"/>
      <c r="F224" s="262"/>
      <c r="G224" s="263"/>
      <c r="H224" s="144"/>
      <c r="I224" s="12">
        <f>IF(H224="","","-")</f>
      </c>
      <c r="J224" s="145"/>
      <c r="K224" s="271"/>
      <c r="L224" s="144"/>
      <c r="M224" s="28">
        <f t="shared" si="46"/>
      </c>
      <c r="N224" s="145"/>
      <c r="O224" s="270"/>
      <c r="P224" s="144">
        <v>15</v>
      </c>
      <c r="Q224" s="28" t="str">
        <f t="shared" si="47"/>
        <v>-</v>
      </c>
      <c r="R224" s="145">
        <v>21</v>
      </c>
      <c r="S224" s="296"/>
      <c r="T224" s="29">
        <f>Y223</f>
        <v>2</v>
      </c>
      <c r="U224" s="30" t="s">
        <v>71</v>
      </c>
      <c r="V224" s="30">
        <f>Z223</f>
        <v>1</v>
      </c>
      <c r="W224" s="31" t="s">
        <v>65</v>
      </c>
      <c r="X224" s="1"/>
      <c r="Y224" s="14"/>
      <c r="Z224" s="15"/>
      <c r="AA224" s="14"/>
      <c r="AB224" s="15"/>
      <c r="AC224" s="19"/>
      <c r="AD224" s="15"/>
      <c r="AE224" s="15"/>
      <c r="AF224" s="19"/>
    </row>
    <row r="225" spans="2:32" ht="12.75" customHeight="1">
      <c r="B225" s="82" t="s">
        <v>221</v>
      </c>
      <c r="C225" s="83" t="s">
        <v>222</v>
      </c>
      <c r="D225" s="38">
        <f>IF(J222="","",J222)</f>
        <v>11</v>
      </c>
      <c r="E225" s="12" t="str">
        <f aca="true" t="shared" si="48" ref="E225:E233">IF(D225="","","-")</f>
        <v>-</v>
      </c>
      <c r="F225" s="39">
        <f>IF(H222="","",H222)</f>
        <v>21</v>
      </c>
      <c r="G225" s="298" t="str">
        <f>IF(K222="","",IF(K222="○","×",IF(K222="×","○")))</f>
        <v>×</v>
      </c>
      <c r="H225" s="301"/>
      <c r="I225" s="302"/>
      <c r="J225" s="302"/>
      <c r="K225" s="303"/>
      <c r="L225" s="252">
        <v>0</v>
      </c>
      <c r="M225" s="185" t="str">
        <f t="shared" si="46"/>
        <v>-</v>
      </c>
      <c r="N225" s="253">
        <v>21</v>
      </c>
      <c r="O225" s="406" t="str">
        <f>IF(L225&lt;&gt;"",IF(L225&gt;N225,IF(L226&gt;N226,"○",IF(L227&gt;N227,"○","×")),IF(L226&gt;N226,IF(L227&gt;N227,"○","×"),"×")),"")</f>
        <v>×</v>
      </c>
      <c r="P225" s="252">
        <v>0</v>
      </c>
      <c r="Q225" s="185" t="str">
        <f t="shared" si="47"/>
        <v>-</v>
      </c>
      <c r="R225" s="253">
        <v>21</v>
      </c>
      <c r="S225" s="409" t="str">
        <f>IF(P225&lt;&gt;"",IF(P225&gt;R225,IF(P226&gt;R226,"○",IF(P227&gt;R227,"○","×")),IF(P226&gt;R226,IF(P227&gt;R227,"○","×"),"×")),"")</f>
        <v>×</v>
      </c>
      <c r="T225" s="335" t="s">
        <v>422</v>
      </c>
      <c r="U225" s="336"/>
      <c r="V225" s="336"/>
      <c r="W225" s="337"/>
      <c r="X225" s="1"/>
      <c r="Y225" s="16"/>
      <c r="Z225" s="17"/>
      <c r="AA225" s="16"/>
      <c r="AB225" s="17"/>
      <c r="AC225" s="18"/>
      <c r="AD225" s="17"/>
      <c r="AE225" s="17"/>
      <c r="AF225" s="18"/>
    </row>
    <row r="226" spans="2:32" ht="12.75" customHeight="1">
      <c r="B226" s="79" t="s">
        <v>223</v>
      </c>
      <c r="C226" s="84" t="s">
        <v>224</v>
      </c>
      <c r="D226" s="38">
        <f>IF(J223="","",J223)</f>
        <v>9</v>
      </c>
      <c r="E226" s="12" t="str">
        <f t="shared" si="48"/>
        <v>-</v>
      </c>
      <c r="F226" s="39">
        <f>IF(H223="","",H223)</f>
        <v>21</v>
      </c>
      <c r="G226" s="299" t="str">
        <f>IF(I223="","",I223)</f>
        <v>-</v>
      </c>
      <c r="H226" s="304"/>
      <c r="I226" s="305"/>
      <c r="J226" s="305"/>
      <c r="K226" s="288"/>
      <c r="L226" s="169">
        <v>0</v>
      </c>
      <c r="M226" s="170" t="str">
        <f t="shared" si="46"/>
        <v>-</v>
      </c>
      <c r="N226" s="172">
        <v>21</v>
      </c>
      <c r="O226" s="407"/>
      <c r="P226" s="169">
        <v>0</v>
      </c>
      <c r="Q226" s="170" t="str">
        <f t="shared" si="47"/>
        <v>-</v>
      </c>
      <c r="R226" s="172">
        <v>21</v>
      </c>
      <c r="S226" s="367"/>
      <c r="T226" s="338"/>
      <c r="U226" s="339"/>
      <c r="V226" s="339"/>
      <c r="W226" s="340"/>
      <c r="X226" s="1"/>
      <c r="Y226" s="14">
        <f>COUNTIF(D225:S227,"○")</f>
        <v>0</v>
      </c>
      <c r="Z226" s="15">
        <f>COUNTIF(D225:S227,"×")</f>
        <v>3</v>
      </c>
      <c r="AA226" s="22">
        <f>(IF((D225&gt;F225),1,0))+(IF((D226&gt;F226),1,0))+(IF((D227&gt;F227),1,0))+(IF((H225&gt;J225),1,0))+(IF((H226&gt;J226),1,0))+(IF((H227&gt;J227),1,0))+(IF((L225&gt;N225),1,0))+(IF((L226&gt;N226),1,0))+(IF((L227&gt;N227),1,0))+(IF((P225&gt;R225),1,0))+(IF((P226&gt;R226),1,0))+(IF((P227&gt;R227),1,0))</f>
        <v>0</v>
      </c>
      <c r="AB226" s="23">
        <f>(IF((D225&lt;F225),1,0))+(IF((D226&lt;F226),1,0))+(IF((D227&lt;F227),1,0))+(IF((H225&lt;J225),1,0))+(IF((H226&lt;J226),1,0))+(IF((H227&lt;J227),1,0))+(IF((L225&lt;N225),1,0))+(IF((L226&lt;N226),1,0))+(IF((L227&lt;N227),1,0))+(IF((P225&lt;R225),1,0))+(IF((P226&lt;R226),1,0))+(IF((P227&lt;R227),1,0))</f>
        <v>6</v>
      </c>
      <c r="AC226" s="24">
        <f>AA226-AB226</f>
        <v>-6</v>
      </c>
      <c r="AD226" s="15">
        <f>SUM(D225:D227,H225:H227,L225:L227,P225:P227)</f>
        <v>20</v>
      </c>
      <c r="AE226" s="15">
        <f>SUM(F225:F227,J225:J227,N225:N227,R225:R227)</f>
        <v>126</v>
      </c>
      <c r="AF226" s="19">
        <f>AD226-AE226</f>
        <v>-106</v>
      </c>
    </row>
    <row r="227" spans="2:32" ht="12.75" customHeight="1">
      <c r="B227" s="85"/>
      <c r="C227" s="50" t="s">
        <v>200</v>
      </c>
      <c r="D227" s="48">
        <f>IF(J224="","",J224)</f>
      </c>
      <c r="E227" s="12">
        <f t="shared" si="48"/>
      </c>
      <c r="F227" s="49">
        <f>IF(H224="","",H224)</f>
      </c>
      <c r="G227" s="323">
        <f>IF(I224="","",I224)</f>
      </c>
      <c r="H227" s="272"/>
      <c r="I227" s="262"/>
      <c r="J227" s="262"/>
      <c r="K227" s="263"/>
      <c r="L227" s="173"/>
      <c r="M227" s="174">
        <f t="shared" si="46"/>
      </c>
      <c r="N227" s="175"/>
      <c r="O227" s="408"/>
      <c r="P227" s="173"/>
      <c r="Q227" s="174">
        <f t="shared" si="47"/>
      </c>
      <c r="R227" s="175"/>
      <c r="S227" s="368"/>
      <c r="T227" s="29">
        <f>Y226</f>
        <v>0</v>
      </c>
      <c r="U227" s="30" t="s">
        <v>71</v>
      </c>
      <c r="V227" s="30">
        <f>Z226</f>
        <v>3</v>
      </c>
      <c r="W227" s="31" t="s">
        <v>65</v>
      </c>
      <c r="X227" s="1"/>
      <c r="Y227" s="51"/>
      <c r="Z227" s="52"/>
      <c r="AA227" s="51"/>
      <c r="AB227" s="52"/>
      <c r="AC227" s="53"/>
      <c r="AD227" s="52"/>
      <c r="AE227" s="52"/>
      <c r="AF227" s="53"/>
    </row>
    <row r="228" spans="2:32" ht="12.75" customHeight="1">
      <c r="B228" s="82" t="s">
        <v>225</v>
      </c>
      <c r="C228" s="83" t="s">
        <v>109</v>
      </c>
      <c r="D228" s="38">
        <f>IF(N222="","",N222)</f>
        <v>13</v>
      </c>
      <c r="E228" s="55" t="str">
        <f t="shared" si="48"/>
        <v>-</v>
      </c>
      <c r="F228" s="39">
        <f>IF(L222="","",L222)</f>
        <v>21</v>
      </c>
      <c r="G228" s="298" t="str">
        <f>IF(O222="","",IF(O222="○","×",IF(O222="×","○")))</f>
        <v>×</v>
      </c>
      <c r="H228" s="254">
        <f>IF(N225="","",N225)</f>
        <v>21</v>
      </c>
      <c r="I228" s="185" t="str">
        <f aca="true" t="shared" si="49" ref="I228:I233">IF(H228="","","-")</f>
        <v>-</v>
      </c>
      <c r="J228" s="186">
        <f>IF(L225="","",L225)</f>
        <v>0</v>
      </c>
      <c r="K228" s="364" t="str">
        <f>IF(O225="","",IF(O225="○","×",IF(O225="×","○")))</f>
        <v>○</v>
      </c>
      <c r="L228" s="301"/>
      <c r="M228" s="302"/>
      <c r="N228" s="302"/>
      <c r="O228" s="303"/>
      <c r="P228" s="139">
        <v>11</v>
      </c>
      <c r="Q228" s="12" t="str">
        <f t="shared" si="47"/>
        <v>-</v>
      </c>
      <c r="R228" s="140">
        <v>21</v>
      </c>
      <c r="S228" s="296" t="str">
        <f>IF(P228&lt;&gt;"",IF(P228&gt;R228,IF(P229&gt;R229,"○",IF(P230&gt;R230,"○","×")),IF(P229&gt;R229,IF(P230&gt;R230,"○","×"),"×")),"")</f>
        <v>×</v>
      </c>
      <c r="T228" s="335" t="s">
        <v>418</v>
      </c>
      <c r="U228" s="336"/>
      <c r="V228" s="336"/>
      <c r="W228" s="337"/>
      <c r="X228" s="1"/>
      <c r="Y228" s="14"/>
      <c r="Z228" s="15"/>
      <c r="AA228" s="14"/>
      <c r="AB228" s="15"/>
      <c r="AC228" s="19"/>
      <c r="AD228" s="15"/>
      <c r="AE228" s="15"/>
      <c r="AF228" s="19"/>
    </row>
    <row r="229" spans="2:32" ht="12.75" customHeight="1">
      <c r="B229" s="79" t="s">
        <v>226</v>
      </c>
      <c r="C229" s="84" t="s">
        <v>109</v>
      </c>
      <c r="D229" s="38">
        <f>IF(N223="","",N223)</f>
        <v>13</v>
      </c>
      <c r="E229" s="12" t="str">
        <f t="shared" si="48"/>
        <v>-</v>
      </c>
      <c r="F229" s="39">
        <f>IF(L223="","",L223)</f>
        <v>21</v>
      </c>
      <c r="G229" s="299">
        <f>IF(I226="","",I226)</f>
      </c>
      <c r="H229" s="255">
        <f>IF(N226="","",N226)</f>
        <v>21</v>
      </c>
      <c r="I229" s="170" t="str">
        <f t="shared" si="49"/>
        <v>-</v>
      </c>
      <c r="J229" s="180">
        <f>IF(L226="","",L226)</f>
        <v>0</v>
      </c>
      <c r="K229" s="362" t="str">
        <f>IF(M226="","",M226)</f>
        <v>-</v>
      </c>
      <c r="L229" s="304"/>
      <c r="M229" s="305"/>
      <c r="N229" s="305"/>
      <c r="O229" s="288"/>
      <c r="P229" s="139">
        <v>15</v>
      </c>
      <c r="Q229" s="12" t="str">
        <f t="shared" si="47"/>
        <v>-</v>
      </c>
      <c r="R229" s="140">
        <v>21</v>
      </c>
      <c r="S229" s="296"/>
      <c r="T229" s="338"/>
      <c r="U229" s="339"/>
      <c r="V229" s="339"/>
      <c r="W229" s="340"/>
      <c r="X229" s="1"/>
      <c r="Y229" s="14">
        <f>COUNTIF(D228:S230,"○")</f>
        <v>1</v>
      </c>
      <c r="Z229" s="15">
        <f>COUNTIF(D228:S230,"×")</f>
        <v>2</v>
      </c>
      <c r="AA229" s="22">
        <f>(IF((D228&gt;F228),1,0))+(IF((D229&gt;F229),1,0))+(IF((D230&gt;F230),1,0))+(IF((H228&gt;J228),1,0))+(IF((H229&gt;J229),1,0))+(IF((H230&gt;J230),1,0))+(IF((L228&gt;N228),1,0))+(IF((L229&gt;N229),1,0))+(IF((L230&gt;N230),1,0))+(IF((P228&gt;R228),1,0))+(IF((P229&gt;R229),1,0))+(IF((P230&gt;R230),1,0))</f>
        <v>2</v>
      </c>
      <c r="AB229" s="23">
        <f>(IF((D228&lt;F228),1,0))+(IF((D229&lt;F229),1,0))+(IF((D230&lt;F230),1,0))+(IF((H228&lt;J228),1,0))+(IF((H229&lt;J229),1,0))+(IF((H230&lt;J230),1,0))+(IF((L228&lt;N228),1,0))+(IF((L229&lt;N229),1,0))+(IF((L230&lt;N230),1,0))+(IF((P228&lt;R228),1,0))+(IF((P229&lt;R229),1,0))+(IF((P230&lt;R230),1,0))</f>
        <v>4</v>
      </c>
      <c r="AC229" s="24">
        <f>AA229-AB229</f>
        <v>-2</v>
      </c>
      <c r="AD229" s="15">
        <f>SUM(D228:D230,H228:H230,L228:L230,P228:P230)</f>
        <v>94</v>
      </c>
      <c r="AE229" s="15">
        <f>SUM(F228:F230,J228:J230,N228:N230,R228:R230)</f>
        <v>84</v>
      </c>
      <c r="AF229" s="19">
        <f>AD229-AE229</f>
        <v>10</v>
      </c>
    </row>
    <row r="230" spans="2:32" ht="12.75" customHeight="1">
      <c r="B230" s="85"/>
      <c r="C230" s="50" t="s">
        <v>10</v>
      </c>
      <c r="D230" s="48">
        <f>IF(N224="","",N224)</f>
      </c>
      <c r="E230" s="28">
        <f t="shared" si="48"/>
      </c>
      <c r="F230" s="49">
        <f>IF(L224="","",L224)</f>
      </c>
      <c r="G230" s="323">
        <f>IF(I227="","",I227)</f>
      </c>
      <c r="H230" s="256">
        <f>IF(N227="","",N227)</f>
      </c>
      <c r="I230" s="170">
        <f t="shared" si="49"/>
      </c>
      <c r="J230" s="188">
        <f>IF(L227="","",L227)</f>
      </c>
      <c r="K230" s="365">
        <f>IF(M227="","",M227)</f>
      </c>
      <c r="L230" s="272"/>
      <c r="M230" s="262"/>
      <c r="N230" s="262"/>
      <c r="O230" s="263"/>
      <c r="P230" s="144"/>
      <c r="Q230" s="12">
        <f t="shared" si="47"/>
      </c>
      <c r="R230" s="145"/>
      <c r="S230" s="297"/>
      <c r="T230" s="29">
        <f>Y229</f>
        <v>1</v>
      </c>
      <c r="U230" s="30" t="s">
        <v>71</v>
      </c>
      <c r="V230" s="30">
        <f>Z229</f>
        <v>2</v>
      </c>
      <c r="W230" s="31" t="s">
        <v>65</v>
      </c>
      <c r="X230" s="1"/>
      <c r="Y230" s="14"/>
      <c r="Z230" s="15"/>
      <c r="AA230" s="14"/>
      <c r="AB230" s="15"/>
      <c r="AC230" s="19"/>
      <c r="AD230" s="15"/>
      <c r="AE230" s="15"/>
      <c r="AF230" s="19"/>
    </row>
    <row r="231" spans="2:32" ht="12.75" customHeight="1">
      <c r="B231" s="79" t="s">
        <v>7</v>
      </c>
      <c r="C231" s="83" t="s">
        <v>8</v>
      </c>
      <c r="D231" s="38">
        <f>IF(R222="","",R222)</f>
        <v>16</v>
      </c>
      <c r="E231" s="12" t="str">
        <f t="shared" si="48"/>
        <v>-</v>
      </c>
      <c r="F231" s="39">
        <f>IF(P222="","",P222)</f>
        <v>21</v>
      </c>
      <c r="G231" s="324" t="str">
        <f>IF(S222="","",IF(S222="○","×",IF(S222="×","○")))</f>
        <v>○</v>
      </c>
      <c r="H231" s="255">
        <f>IF(R225="","",R225)</f>
        <v>21</v>
      </c>
      <c r="I231" s="185" t="str">
        <f t="shared" si="49"/>
        <v>-</v>
      </c>
      <c r="J231" s="180">
        <f>IF(P225="","",P225)</f>
        <v>0</v>
      </c>
      <c r="K231" s="403" t="str">
        <f>IF(S225="","",IF(S225="○","×",IF(S225="×","○")))</f>
        <v>○</v>
      </c>
      <c r="L231" s="61">
        <f>IF(R228="","",R228)</f>
        <v>21</v>
      </c>
      <c r="M231" s="12" t="str">
        <f>IF(L231="","","-")</f>
        <v>-</v>
      </c>
      <c r="N231" s="62">
        <f>IF(P228="","",P228)</f>
        <v>11</v>
      </c>
      <c r="O231" s="324" t="str">
        <f>IF(S228="","",IF(S228="○","×",IF(S228="×","○")))</f>
        <v>○</v>
      </c>
      <c r="P231" s="326"/>
      <c r="Q231" s="327"/>
      <c r="R231" s="327"/>
      <c r="S231" s="328"/>
      <c r="T231" s="335" t="s">
        <v>415</v>
      </c>
      <c r="U231" s="336"/>
      <c r="V231" s="336"/>
      <c r="W231" s="337"/>
      <c r="X231" s="1"/>
      <c r="Y231" s="16"/>
      <c r="Z231" s="17"/>
      <c r="AA231" s="16"/>
      <c r="AB231" s="17"/>
      <c r="AC231" s="18"/>
      <c r="AD231" s="17"/>
      <c r="AE231" s="17"/>
      <c r="AF231" s="18"/>
    </row>
    <row r="232" spans="2:32" ht="12.75" customHeight="1">
      <c r="B232" s="79" t="s">
        <v>9</v>
      </c>
      <c r="C232" s="84" t="s">
        <v>227</v>
      </c>
      <c r="D232" s="38">
        <f>IF(R223="","",R223)</f>
        <v>21</v>
      </c>
      <c r="E232" s="12" t="str">
        <f t="shared" si="48"/>
        <v>-</v>
      </c>
      <c r="F232" s="39">
        <f>IF(P223="","",P223)</f>
        <v>17</v>
      </c>
      <c r="G232" s="325"/>
      <c r="H232" s="255">
        <f>IF(R226="","",R226)</f>
        <v>21</v>
      </c>
      <c r="I232" s="170" t="str">
        <f t="shared" si="49"/>
        <v>-</v>
      </c>
      <c r="J232" s="180">
        <f>IF(P226="","",P226)</f>
        <v>0</v>
      </c>
      <c r="K232" s="404"/>
      <c r="L232" s="56">
        <f>IF(R229="","",R229)</f>
        <v>21</v>
      </c>
      <c r="M232" s="12" t="str">
        <f>IF(L232="","","-")</f>
        <v>-</v>
      </c>
      <c r="N232" s="39">
        <f>IF(P229="","",P229)</f>
        <v>15</v>
      </c>
      <c r="O232" s="325"/>
      <c r="P232" s="329"/>
      <c r="Q232" s="330"/>
      <c r="R232" s="330"/>
      <c r="S232" s="331"/>
      <c r="T232" s="338"/>
      <c r="U232" s="339"/>
      <c r="V232" s="339"/>
      <c r="W232" s="340"/>
      <c r="X232" s="1"/>
      <c r="Y232" s="14">
        <f>COUNTIF(D231:S233,"○")</f>
        <v>3</v>
      </c>
      <c r="Z232" s="15">
        <f>COUNTIF(D231:S233,"×")</f>
        <v>0</v>
      </c>
      <c r="AA232" s="22">
        <f>(IF((D231&gt;F231),1,0))+(IF((D232&gt;F232),1,0))+(IF((D233&gt;F233),1,0))+(IF((H231&gt;J231),1,0))+(IF((H232&gt;J232),1,0))+(IF((H233&gt;J233),1,0))+(IF((L231&gt;N231),1,0))+(IF((L232&gt;N232),1,0))+(IF((L233&gt;N233),1,0))+(IF((P231&gt;R231),1,0))+(IF((P232&gt;R232),1,0))+(IF((P233&gt;R233),1,0))</f>
        <v>6</v>
      </c>
      <c r="AB232" s="23">
        <f>(IF((D231&lt;F231),1,0))+(IF((D232&lt;F232),1,0))+(IF((D233&lt;F233),1,0))+(IF((H231&lt;J231),1,0))+(IF((H232&lt;J232),1,0))+(IF((H233&lt;J233),1,0))+(IF((L231&lt;N231),1,0))+(IF((L232&lt;N232),1,0))+(IF((L233&lt;N233),1,0))+(IF((P231&lt;R231),1,0))+(IF((P232&lt;R232),1,0))+(IF((P233&lt;R233),1,0))</f>
        <v>1</v>
      </c>
      <c r="AC232" s="24">
        <f>AA232-AB232</f>
        <v>5</v>
      </c>
      <c r="AD232" s="15">
        <f>SUM(D231:D233,H231:H233,L231:L233,P231:P233)</f>
        <v>142</v>
      </c>
      <c r="AE232" s="15">
        <f>SUM(F231:F233,J231:J233,N231:N233,R231:R233)</f>
        <v>79</v>
      </c>
      <c r="AF232" s="19">
        <f>AD232-AE232</f>
        <v>63</v>
      </c>
    </row>
    <row r="233" spans="2:32" ht="12.75" customHeight="1" thickBot="1">
      <c r="B233" s="93"/>
      <c r="C233" s="94" t="s">
        <v>106</v>
      </c>
      <c r="D233" s="66">
        <f>IF(R224="","",R224)</f>
        <v>21</v>
      </c>
      <c r="E233" s="67" t="str">
        <f t="shared" si="48"/>
        <v>-</v>
      </c>
      <c r="F233" s="68">
        <f>IF(P224="","",P224)</f>
        <v>15</v>
      </c>
      <c r="G233" s="269"/>
      <c r="H233" s="257">
        <f>IF(R227="","",R227)</f>
      </c>
      <c r="I233" s="182">
        <f t="shared" si="49"/>
      </c>
      <c r="J233" s="183">
        <f>IF(P227="","",P227)</f>
      </c>
      <c r="K233" s="405"/>
      <c r="L233" s="69">
        <f>IF(R230="","",R230)</f>
      </c>
      <c r="M233" s="67">
        <f>IF(L233="","","-")</f>
      </c>
      <c r="N233" s="68">
        <f>IF(P230="","",P230)</f>
      </c>
      <c r="O233" s="269"/>
      <c r="P233" s="332"/>
      <c r="Q233" s="333"/>
      <c r="R233" s="333"/>
      <c r="S233" s="334"/>
      <c r="T233" s="70">
        <f>Y232</f>
        <v>3</v>
      </c>
      <c r="U233" s="71" t="s">
        <v>71</v>
      </c>
      <c r="V233" s="71">
        <f>Z232</f>
        <v>0</v>
      </c>
      <c r="W233" s="72" t="s">
        <v>65</v>
      </c>
      <c r="X233" s="1"/>
      <c r="Y233" s="51"/>
      <c r="Z233" s="52"/>
      <c r="AA233" s="51"/>
      <c r="AB233" s="52"/>
      <c r="AC233" s="53"/>
      <c r="AD233" s="52"/>
      <c r="AE233" s="52"/>
      <c r="AF233" s="53"/>
    </row>
    <row r="234" spans="2:31" ht="12.75" customHeight="1" thickBot="1">
      <c r="B234" s="65"/>
      <c r="C234" s="99"/>
      <c r="D234" s="148"/>
      <c r="E234" s="149"/>
      <c r="F234" s="148"/>
      <c r="G234" s="11"/>
      <c r="H234" s="148"/>
      <c r="I234" s="149"/>
      <c r="J234" s="148"/>
      <c r="K234" s="11"/>
      <c r="L234" s="148"/>
      <c r="M234" s="149"/>
      <c r="N234" s="148"/>
      <c r="O234" s="148"/>
      <c r="P234" s="11"/>
      <c r="Q234" s="11"/>
      <c r="R234" s="11"/>
      <c r="S234" s="11"/>
      <c r="T234" s="150"/>
      <c r="U234" s="150"/>
      <c r="V234" s="150"/>
      <c r="W234" s="150"/>
      <c r="X234" s="108"/>
      <c r="Y234" s="11"/>
      <c r="Z234" s="11"/>
      <c r="AA234" s="109"/>
      <c r="AB234" s="109"/>
      <c r="AC234" s="151"/>
      <c r="AD234" s="1"/>
      <c r="AE234" s="1"/>
    </row>
    <row r="235" spans="2:32" ht="12.75" customHeight="1">
      <c r="B235" s="377" t="s">
        <v>179</v>
      </c>
      <c r="C235" s="378"/>
      <c r="D235" s="361" t="str">
        <f>B237</f>
        <v>国方博喜</v>
      </c>
      <c r="E235" s="313"/>
      <c r="F235" s="313"/>
      <c r="G235" s="314"/>
      <c r="H235" s="312" t="str">
        <f>B240</f>
        <v>乗松徹</v>
      </c>
      <c r="I235" s="313"/>
      <c r="J235" s="313"/>
      <c r="K235" s="314"/>
      <c r="L235" s="312" t="str">
        <f>B243</f>
        <v>門脇俊幸</v>
      </c>
      <c r="M235" s="313"/>
      <c r="N235" s="313"/>
      <c r="O235" s="314"/>
      <c r="P235" s="312" t="str">
        <f>B246</f>
        <v>友居卓史</v>
      </c>
      <c r="Q235" s="313"/>
      <c r="R235" s="313"/>
      <c r="S235" s="351"/>
      <c r="T235" s="315" t="s">
        <v>110</v>
      </c>
      <c r="U235" s="316"/>
      <c r="V235" s="316"/>
      <c r="W235" s="317"/>
      <c r="X235" s="1"/>
      <c r="Y235" s="347" t="s">
        <v>61</v>
      </c>
      <c r="Z235" s="349"/>
      <c r="AA235" s="347" t="s">
        <v>62</v>
      </c>
      <c r="AB235" s="348"/>
      <c r="AC235" s="349"/>
      <c r="AD235" s="397" t="s">
        <v>63</v>
      </c>
      <c r="AE235" s="398"/>
      <c r="AF235" s="399"/>
    </row>
    <row r="236" spans="2:32" ht="12.75" customHeight="1" thickBot="1">
      <c r="B236" s="379"/>
      <c r="C236" s="380"/>
      <c r="D236" s="376" t="str">
        <f>B238</f>
        <v>大本梨沙</v>
      </c>
      <c r="E236" s="277"/>
      <c r="F236" s="277"/>
      <c r="G236" s="269"/>
      <c r="H236" s="276" t="str">
        <f>B241</f>
        <v>野田綾</v>
      </c>
      <c r="I236" s="277"/>
      <c r="J236" s="277"/>
      <c r="K236" s="269"/>
      <c r="L236" s="276" t="str">
        <f>B244</f>
        <v>森田都子</v>
      </c>
      <c r="M236" s="277"/>
      <c r="N236" s="277"/>
      <c r="O236" s="269"/>
      <c r="P236" s="276" t="str">
        <f>B247</f>
        <v>二宮由香利</v>
      </c>
      <c r="Q236" s="277"/>
      <c r="R236" s="277"/>
      <c r="S236" s="350"/>
      <c r="T236" s="400" t="s">
        <v>111</v>
      </c>
      <c r="U236" s="401"/>
      <c r="V236" s="401"/>
      <c r="W236" s="402"/>
      <c r="X236" s="1"/>
      <c r="Y236" s="8" t="s">
        <v>64</v>
      </c>
      <c r="Z236" s="10" t="s">
        <v>65</v>
      </c>
      <c r="AA236" s="8" t="s">
        <v>66</v>
      </c>
      <c r="AB236" s="10" t="s">
        <v>67</v>
      </c>
      <c r="AC236" s="9" t="s">
        <v>68</v>
      </c>
      <c r="AD236" s="10" t="s">
        <v>69</v>
      </c>
      <c r="AE236" s="10" t="s">
        <v>67</v>
      </c>
      <c r="AF236" s="9" t="s">
        <v>68</v>
      </c>
    </row>
    <row r="237" spans="2:32" ht="12.75" customHeight="1">
      <c r="B237" s="77" t="s">
        <v>229</v>
      </c>
      <c r="C237" s="78" t="s">
        <v>230</v>
      </c>
      <c r="D237" s="341"/>
      <c r="E237" s="342"/>
      <c r="F237" s="342"/>
      <c r="G237" s="343"/>
      <c r="H237" s="139">
        <v>13</v>
      </c>
      <c r="I237" s="12" t="str">
        <f>IF(H237="","","-")</f>
        <v>-</v>
      </c>
      <c r="J237" s="140">
        <v>21</v>
      </c>
      <c r="K237" s="346" t="str">
        <f>IF(H237&lt;&gt;"",IF(H237&gt;J237,IF(H238&gt;J238,"○",IF(H239&gt;J239,"○","×")),IF(H238&gt;J238,IF(H239&gt;J239,"○","×"),"×")),"")</f>
        <v>×</v>
      </c>
      <c r="L237" s="139">
        <v>17</v>
      </c>
      <c r="M237" s="13" t="str">
        <f aca="true" t="shared" si="50" ref="M237:M242">IF(L237="","","-")</f>
        <v>-</v>
      </c>
      <c r="N237" s="141">
        <v>21</v>
      </c>
      <c r="O237" s="346" t="str">
        <f>IF(L237&lt;&gt;"",IF(L237&gt;N237,IF(L238&gt;N238,"○",IF(L239&gt;N239,"○","×")),IF(L238&gt;N238,IF(L239&gt;N239,"○","×"),"×")),"")</f>
        <v>×</v>
      </c>
      <c r="P237" s="142">
        <v>21</v>
      </c>
      <c r="Q237" s="13" t="str">
        <f aca="true" t="shared" si="51" ref="Q237:Q245">IF(P237="","","-")</f>
        <v>-</v>
      </c>
      <c r="R237" s="140">
        <v>18</v>
      </c>
      <c r="S237" s="308" t="str">
        <f>IF(P237&lt;&gt;"",IF(P237&gt;R237,IF(P238&gt;R238,"○",IF(P239&gt;R239,"○","×")),IF(P238&gt;R238,IF(P239&gt;R239,"○","×"),"×")),"")</f>
        <v>○</v>
      </c>
      <c r="T237" s="358" t="s">
        <v>418</v>
      </c>
      <c r="U237" s="359"/>
      <c r="V237" s="359"/>
      <c r="W237" s="360"/>
      <c r="X237" s="1"/>
      <c r="Y237" s="14"/>
      <c r="Z237" s="15"/>
      <c r="AA237" s="16"/>
      <c r="AB237" s="17"/>
      <c r="AC237" s="18"/>
      <c r="AD237" s="15"/>
      <c r="AE237" s="15"/>
      <c r="AF237" s="19"/>
    </row>
    <row r="238" spans="2:32" ht="12.75" customHeight="1">
      <c r="B238" s="79" t="s">
        <v>228</v>
      </c>
      <c r="C238" s="80" t="s">
        <v>230</v>
      </c>
      <c r="D238" s="344"/>
      <c r="E238" s="305"/>
      <c r="F238" s="305"/>
      <c r="G238" s="288"/>
      <c r="H238" s="139">
        <v>19</v>
      </c>
      <c r="I238" s="12" t="str">
        <f>IF(H238="","","-")</f>
        <v>-</v>
      </c>
      <c r="J238" s="143">
        <v>21</v>
      </c>
      <c r="K238" s="270"/>
      <c r="L238" s="139">
        <v>14</v>
      </c>
      <c r="M238" s="12" t="str">
        <f t="shared" si="50"/>
        <v>-</v>
      </c>
      <c r="N238" s="140">
        <v>21</v>
      </c>
      <c r="O238" s="270"/>
      <c r="P238" s="139">
        <v>12</v>
      </c>
      <c r="Q238" s="12" t="str">
        <f t="shared" si="51"/>
        <v>-</v>
      </c>
      <c r="R238" s="140">
        <v>21</v>
      </c>
      <c r="S238" s="296"/>
      <c r="T238" s="338"/>
      <c r="U238" s="339"/>
      <c r="V238" s="339"/>
      <c r="W238" s="340"/>
      <c r="X238" s="1"/>
      <c r="Y238" s="14">
        <f>COUNTIF(D237:S239,"○")</f>
        <v>1</v>
      </c>
      <c r="Z238" s="15">
        <f>COUNTIF(D237:S239,"×")</f>
        <v>2</v>
      </c>
      <c r="AA238" s="22">
        <f>(IF((D237&gt;F237),1,0))+(IF((D238&gt;F238),1,0))+(IF((D239&gt;F239),1,0))+(IF((H237&gt;J237),1,0))+(IF((H238&gt;J238),1,0))+(IF((H239&gt;J239),1,0))+(IF((L237&gt;N237),1,0))+(IF((L238&gt;N238),1,0))+(IF((L239&gt;N239),1,0))+(IF((P237&gt;R237),1,0))+(IF((P238&gt;R238),1,0))+(IF((P239&gt;R239),1,0))</f>
        <v>2</v>
      </c>
      <c r="AB238" s="23">
        <f>(IF((D237&lt;F237),1,0))+(IF((D238&lt;F238),1,0))+(IF((D239&lt;F239),1,0))+(IF((H237&lt;J237),1,0))+(IF((H238&lt;J238),1,0))+(IF((H239&lt;J239),1,0))+(IF((L237&lt;N237),1,0))+(IF((L238&lt;N238),1,0))+(IF((L239&lt;N239),1,0))+(IF((P237&lt;R237),1,0))+(IF((P238&lt;R238),1,0))+(IF((P239&lt;R239),1,0))</f>
        <v>5</v>
      </c>
      <c r="AC238" s="24">
        <f>AA238-AB238</f>
        <v>-3</v>
      </c>
      <c r="AD238" s="15">
        <f>SUM(D237:D239,H237:H239,L237:L239,P237:P239)</f>
        <v>117</v>
      </c>
      <c r="AE238" s="15">
        <f>SUM(F237:F239,J237:J239,N237:N239,R237:R239)</f>
        <v>137</v>
      </c>
      <c r="AF238" s="19">
        <f>AD238-AE238</f>
        <v>-20</v>
      </c>
    </row>
    <row r="239" spans="2:32" ht="12.75" customHeight="1">
      <c r="B239" s="79"/>
      <c r="C239" s="81" t="s">
        <v>88</v>
      </c>
      <c r="D239" s="345"/>
      <c r="E239" s="262"/>
      <c r="F239" s="262"/>
      <c r="G239" s="263"/>
      <c r="H239" s="144"/>
      <c r="I239" s="12">
        <f>IF(H239="","","-")</f>
      </c>
      <c r="J239" s="145"/>
      <c r="K239" s="271"/>
      <c r="L239" s="144"/>
      <c r="M239" s="28">
        <f t="shared" si="50"/>
      </c>
      <c r="N239" s="145"/>
      <c r="O239" s="270"/>
      <c r="P239" s="144">
        <v>21</v>
      </c>
      <c r="Q239" s="28" t="str">
        <f t="shared" si="51"/>
        <v>-</v>
      </c>
      <c r="R239" s="145">
        <v>14</v>
      </c>
      <c r="S239" s="296"/>
      <c r="T239" s="29">
        <f>Y238</f>
        <v>1</v>
      </c>
      <c r="U239" s="30" t="s">
        <v>71</v>
      </c>
      <c r="V239" s="30">
        <f>Z238</f>
        <v>2</v>
      </c>
      <c r="W239" s="31" t="s">
        <v>65</v>
      </c>
      <c r="X239" s="1"/>
      <c r="Y239" s="14"/>
      <c r="Z239" s="15"/>
      <c r="AA239" s="14"/>
      <c r="AB239" s="15"/>
      <c r="AC239" s="19"/>
      <c r="AD239" s="15"/>
      <c r="AE239" s="15"/>
      <c r="AF239" s="19"/>
    </row>
    <row r="240" spans="2:32" ht="12.75" customHeight="1">
      <c r="B240" s="82" t="s">
        <v>4</v>
      </c>
      <c r="C240" s="83" t="s">
        <v>218</v>
      </c>
      <c r="D240" s="38">
        <f>IF(J237="","",J237)</f>
        <v>21</v>
      </c>
      <c r="E240" s="12" t="str">
        <f aca="true" t="shared" si="52" ref="E240:E248">IF(D240="","","-")</f>
        <v>-</v>
      </c>
      <c r="F240" s="39">
        <f>IF(H237="","",H237)</f>
        <v>13</v>
      </c>
      <c r="G240" s="298" t="str">
        <f>IF(K237="","",IF(K237="○","×",IF(K237="×","○")))</f>
        <v>○</v>
      </c>
      <c r="H240" s="301"/>
      <c r="I240" s="302"/>
      <c r="J240" s="302"/>
      <c r="K240" s="303"/>
      <c r="L240" s="139">
        <v>21</v>
      </c>
      <c r="M240" s="12" t="str">
        <f t="shared" si="50"/>
        <v>-</v>
      </c>
      <c r="N240" s="140">
        <v>17</v>
      </c>
      <c r="O240" s="375" t="str">
        <f>IF(L240&lt;&gt;"",IF(L240&gt;N240,IF(L241&gt;N241,"○",IF(L242&gt;N242,"○","×")),IF(L241&gt;N241,IF(L242&gt;N242,"○","×"),"×")),"")</f>
        <v>○</v>
      </c>
      <c r="P240" s="139">
        <v>21</v>
      </c>
      <c r="Q240" s="12" t="str">
        <f t="shared" si="51"/>
        <v>-</v>
      </c>
      <c r="R240" s="140">
        <v>13</v>
      </c>
      <c r="S240" s="295" t="str">
        <f>IF(P240&lt;&gt;"",IF(P240&gt;R240,IF(P241&gt;R241,"○",IF(P242&gt;R242,"○","×")),IF(P241&gt;R241,IF(P242&gt;R242,"○","×"),"×")),"")</f>
        <v>○</v>
      </c>
      <c r="T240" s="335" t="s">
        <v>415</v>
      </c>
      <c r="U240" s="336"/>
      <c r="V240" s="336"/>
      <c r="W240" s="337"/>
      <c r="X240" s="1"/>
      <c r="Y240" s="16"/>
      <c r="Z240" s="17"/>
      <c r="AA240" s="16"/>
      <c r="AB240" s="17"/>
      <c r="AC240" s="18"/>
      <c r="AD240" s="17"/>
      <c r="AE240" s="17"/>
      <c r="AF240" s="18"/>
    </row>
    <row r="241" spans="2:32" ht="12.75" customHeight="1">
      <c r="B241" s="79" t="s">
        <v>5</v>
      </c>
      <c r="C241" s="84" t="s">
        <v>218</v>
      </c>
      <c r="D241" s="38">
        <f>IF(J238="","",J238)</f>
        <v>21</v>
      </c>
      <c r="E241" s="12" t="str">
        <f t="shared" si="52"/>
        <v>-</v>
      </c>
      <c r="F241" s="39">
        <f>IF(H238="","",H238)</f>
        <v>19</v>
      </c>
      <c r="G241" s="299" t="str">
        <f>IF(I238="","",I238)</f>
        <v>-</v>
      </c>
      <c r="H241" s="304"/>
      <c r="I241" s="305"/>
      <c r="J241" s="305"/>
      <c r="K241" s="288"/>
      <c r="L241" s="139">
        <v>21</v>
      </c>
      <c r="M241" s="12" t="str">
        <f t="shared" si="50"/>
        <v>-</v>
      </c>
      <c r="N241" s="140">
        <v>14</v>
      </c>
      <c r="O241" s="270"/>
      <c r="P241" s="139">
        <v>21</v>
      </c>
      <c r="Q241" s="12" t="str">
        <f t="shared" si="51"/>
        <v>-</v>
      </c>
      <c r="R241" s="140">
        <v>9</v>
      </c>
      <c r="S241" s="296"/>
      <c r="T241" s="338"/>
      <c r="U241" s="339"/>
      <c r="V241" s="339"/>
      <c r="W241" s="340"/>
      <c r="X241" s="1"/>
      <c r="Y241" s="14">
        <f>COUNTIF(D240:S242,"○")</f>
        <v>3</v>
      </c>
      <c r="Z241" s="15">
        <f>COUNTIF(D240:S242,"×")</f>
        <v>0</v>
      </c>
      <c r="AA241" s="22">
        <f>(IF((D240&gt;F240),1,0))+(IF((D241&gt;F241),1,0))+(IF((D242&gt;F242),1,0))+(IF((H240&gt;J240),1,0))+(IF((H241&gt;J241),1,0))+(IF((H242&gt;J242),1,0))+(IF((L240&gt;N240),1,0))+(IF((L241&gt;N241),1,0))+(IF((L242&gt;N242),1,0))+(IF((P240&gt;R240),1,0))+(IF((P241&gt;R241),1,0))+(IF((P242&gt;R242),1,0))</f>
        <v>6</v>
      </c>
      <c r="AB241" s="23">
        <f>(IF((D240&lt;F240),1,0))+(IF((D241&lt;F241),1,0))+(IF((D242&lt;F242),1,0))+(IF((H240&lt;J240),1,0))+(IF((H241&lt;J241),1,0))+(IF((H242&lt;J242),1,0))+(IF((L240&lt;N240),1,0))+(IF((L241&lt;N241),1,0))+(IF((L242&lt;N242),1,0))+(IF((P240&lt;R240),1,0))+(IF((P241&lt;R241),1,0))+(IF((P242&lt;R242),1,0))</f>
        <v>0</v>
      </c>
      <c r="AC241" s="24">
        <f>AA241-AB241</f>
        <v>6</v>
      </c>
      <c r="AD241" s="15">
        <f>SUM(D240:D242,H240:H242,L240:L242,P240:P242)</f>
        <v>126</v>
      </c>
      <c r="AE241" s="15">
        <f>SUM(F240:F242,J240:J242,N240:N242,R240:R242)</f>
        <v>85</v>
      </c>
      <c r="AF241" s="19">
        <f>AD241-AE241</f>
        <v>41</v>
      </c>
    </row>
    <row r="242" spans="2:32" ht="12.75" customHeight="1">
      <c r="B242" s="85"/>
      <c r="C242" s="50" t="s">
        <v>86</v>
      </c>
      <c r="D242" s="48">
        <f>IF(J239="","",J239)</f>
      </c>
      <c r="E242" s="12">
        <f t="shared" si="52"/>
      </c>
      <c r="F242" s="49">
        <f>IF(H239="","",H239)</f>
      </c>
      <c r="G242" s="323">
        <f>IF(I239="","",I239)</f>
      </c>
      <c r="H242" s="272"/>
      <c r="I242" s="262"/>
      <c r="J242" s="262"/>
      <c r="K242" s="263"/>
      <c r="L242" s="144"/>
      <c r="M242" s="12">
        <f t="shared" si="50"/>
      </c>
      <c r="N242" s="145"/>
      <c r="O242" s="271"/>
      <c r="P242" s="144"/>
      <c r="Q242" s="28">
        <f t="shared" si="51"/>
      </c>
      <c r="R242" s="145"/>
      <c r="S242" s="297"/>
      <c r="T242" s="29">
        <f>Y241</f>
        <v>3</v>
      </c>
      <c r="U242" s="30" t="s">
        <v>71</v>
      </c>
      <c r="V242" s="30">
        <f>Z241</f>
        <v>0</v>
      </c>
      <c r="W242" s="31" t="s">
        <v>65</v>
      </c>
      <c r="X242" s="1"/>
      <c r="Y242" s="51"/>
      <c r="Z242" s="52"/>
      <c r="AA242" s="51"/>
      <c r="AB242" s="52"/>
      <c r="AC242" s="53"/>
      <c r="AD242" s="52"/>
      <c r="AE242" s="52"/>
      <c r="AF242" s="53"/>
    </row>
    <row r="243" spans="2:32" ht="12.75" customHeight="1">
      <c r="B243" s="82" t="s">
        <v>231</v>
      </c>
      <c r="C243" s="83" t="s">
        <v>232</v>
      </c>
      <c r="D243" s="38">
        <f>IF(N237="","",N237)</f>
        <v>21</v>
      </c>
      <c r="E243" s="55" t="str">
        <f t="shared" si="52"/>
        <v>-</v>
      </c>
      <c r="F243" s="39">
        <f>IF(L237="","",L237)</f>
        <v>17</v>
      </c>
      <c r="G243" s="298" t="str">
        <f>IF(O237="","",IF(O237="○","×",IF(O237="×","○")))</f>
        <v>○</v>
      </c>
      <c r="H243" s="56">
        <f>IF(N240="","",N240)</f>
        <v>17</v>
      </c>
      <c r="I243" s="12" t="str">
        <f aca="true" t="shared" si="53" ref="I243:I248">IF(H243="","","-")</f>
        <v>-</v>
      </c>
      <c r="J243" s="39">
        <f>IF(L240="","",L240)</f>
        <v>21</v>
      </c>
      <c r="K243" s="298" t="str">
        <f>IF(O240="","",IF(O240="○","×",IF(O240="×","○")))</f>
        <v>×</v>
      </c>
      <c r="L243" s="301"/>
      <c r="M243" s="302"/>
      <c r="N243" s="302"/>
      <c r="O243" s="303"/>
      <c r="P243" s="139">
        <v>21</v>
      </c>
      <c r="Q243" s="12" t="str">
        <f t="shared" si="51"/>
        <v>-</v>
      </c>
      <c r="R243" s="140">
        <v>19</v>
      </c>
      <c r="S243" s="296" t="str">
        <f>IF(P243&lt;&gt;"",IF(P243&gt;R243,IF(P244&gt;R244,"○",IF(P245&gt;R245,"○","×")),IF(P244&gt;R244,IF(P245&gt;R245,"○","×"),"×")),"")</f>
        <v>○</v>
      </c>
      <c r="T243" s="335" t="s">
        <v>417</v>
      </c>
      <c r="U243" s="336"/>
      <c r="V243" s="336"/>
      <c r="W243" s="337"/>
      <c r="X243" s="1"/>
      <c r="Y243" s="14"/>
      <c r="Z243" s="15"/>
      <c r="AA243" s="14"/>
      <c r="AB243" s="15"/>
      <c r="AC243" s="19"/>
      <c r="AD243" s="15"/>
      <c r="AE243" s="15"/>
      <c r="AF243" s="19"/>
    </row>
    <row r="244" spans="2:32" ht="12.75" customHeight="1">
      <c r="B244" s="79" t="s">
        <v>234</v>
      </c>
      <c r="C244" s="84" t="s">
        <v>233</v>
      </c>
      <c r="D244" s="38">
        <f>IF(N238="","",N238)</f>
        <v>21</v>
      </c>
      <c r="E244" s="12" t="str">
        <f t="shared" si="52"/>
        <v>-</v>
      </c>
      <c r="F244" s="39">
        <f>IF(L238="","",L238)</f>
        <v>14</v>
      </c>
      <c r="G244" s="299">
        <f>IF(I241="","",I241)</f>
      </c>
      <c r="H244" s="56">
        <f>IF(N241="","",N241)</f>
        <v>14</v>
      </c>
      <c r="I244" s="12" t="str">
        <f t="shared" si="53"/>
        <v>-</v>
      </c>
      <c r="J244" s="39">
        <f>IF(L241="","",L241)</f>
        <v>21</v>
      </c>
      <c r="K244" s="299" t="str">
        <f>IF(M241="","",M241)</f>
        <v>-</v>
      </c>
      <c r="L244" s="304"/>
      <c r="M244" s="305"/>
      <c r="N244" s="305"/>
      <c r="O244" s="288"/>
      <c r="P244" s="139">
        <v>21</v>
      </c>
      <c r="Q244" s="12" t="str">
        <f t="shared" si="51"/>
        <v>-</v>
      </c>
      <c r="R244" s="140">
        <v>15</v>
      </c>
      <c r="S244" s="296"/>
      <c r="T244" s="338"/>
      <c r="U244" s="339"/>
      <c r="V244" s="339"/>
      <c r="W244" s="340"/>
      <c r="X244" s="1"/>
      <c r="Y244" s="14">
        <f>COUNTIF(D243:S245,"○")</f>
        <v>2</v>
      </c>
      <c r="Z244" s="15">
        <f>COUNTIF(D243:S245,"×")</f>
        <v>1</v>
      </c>
      <c r="AA244" s="22">
        <f>(IF((D243&gt;F243),1,0))+(IF((D244&gt;F244),1,0))+(IF((D245&gt;F245),1,0))+(IF((H243&gt;J243),1,0))+(IF((H244&gt;J244),1,0))+(IF((H245&gt;J245),1,0))+(IF((L243&gt;N243),1,0))+(IF((L244&gt;N244),1,0))+(IF((L245&gt;N245),1,0))+(IF((P243&gt;R243),1,0))+(IF((P244&gt;R244),1,0))+(IF((P245&gt;R245),1,0))</f>
        <v>4</v>
      </c>
      <c r="AB244" s="23">
        <f>(IF((D243&lt;F243),1,0))+(IF((D244&lt;F244),1,0))+(IF((D245&lt;F245),1,0))+(IF((H243&lt;J243),1,0))+(IF((H244&lt;J244),1,0))+(IF((H245&lt;J245),1,0))+(IF((L243&lt;N243),1,0))+(IF((L244&lt;N244),1,0))+(IF((L245&lt;N245),1,0))+(IF((P243&lt;R243),1,0))+(IF((P244&lt;R244),1,0))+(IF((P245&lt;R245),1,0))</f>
        <v>2</v>
      </c>
      <c r="AC244" s="24">
        <f>AA244-AB244</f>
        <v>2</v>
      </c>
      <c r="AD244" s="15">
        <f>SUM(D243:D245,H243:H245,L243:L245,P243:P245)</f>
        <v>115</v>
      </c>
      <c r="AE244" s="15">
        <f>SUM(F243:F245,J243:J245,N243:N245,R243:R245)</f>
        <v>107</v>
      </c>
      <c r="AF244" s="19">
        <f>AD244-AE244</f>
        <v>8</v>
      </c>
    </row>
    <row r="245" spans="2:32" ht="12.75" customHeight="1">
      <c r="B245" s="85"/>
      <c r="C245" s="50" t="s">
        <v>106</v>
      </c>
      <c r="D245" s="48">
        <f>IF(N239="","",N239)</f>
      </c>
      <c r="E245" s="28">
        <f t="shared" si="52"/>
      </c>
      <c r="F245" s="49">
        <f>IF(L239="","",L239)</f>
      </c>
      <c r="G245" s="323">
        <f>IF(I242="","",I242)</f>
      </c>
      <c r="H245" s="60">
        <f>IF(N242="","",N242)</f>
      </c>
      <c r="I245" s="12">
        <f t="shared" si="53"/>
      </c>
      <c r="J245" s="49">
        <f>IF(L242="","",L242)</f>
      </c>
      <c r="K245" s="323">
        <f>IF(M242="","",M242)</f>
      </c>
      <c r="L245" s="272"/>
      <c r="M245" s="262"/>
      <c r="N245" s="262"/>
      <c r="O245" s="263"/>
      <c r="P245" s="144"/>
      <c r="Q245" s="12">
        <f t="shared" si="51"/>
      </c>
      <c r="R245" s="145"/>
      <c r="S245" s="297"/>
      <c r="T245" s="29">
        <f>Y244</f>
        <v>2</v>
      </c>
      <c r="U245" s="30" t="s">
        <v>71</v>
      </c>
      <c r="V245" s="30">
        <f>Z244</f>
        <v>1</v>
      </c>
      <c r="W245" s="31" t="s">
        <v>65</v>
      </c>
      <c r="X245" s="1"/>
      <c r="Y245" s="14"/>
      <c r="Z245" s="15"/>
      <c r="AA245" s="14"/>
      <c r="AB245" s="15"/>
      <c r="AC245" s="19"/>
      <c r="AD245" s="15"/>
      <c r="AE245" s="15"/>
      <c r="AF245" s="19"/>
    </row>
    <row r="246" spans="2:32" ht="12.75" customHeight="1">
      <c r="B246" s="79" t="s">
        <v>235</v>
      </c>
      <c r="C246" s="83" t="s">
        <v>236</v>
      </c>
      <c r="D246" s="38">
        <f>IF(R237="","",R237)</f>
        <v>18</v>
      </c>
      <c r="E246" s="12" t="str">
        <f t="shared" si="52"/>
        <v>-</v>
      </c>
      <c r="F246" s="39">
        <f>IF(P237="","",P237)</f>
        <v>21</v>
      </c>
      <c r="G246" s="324" t="str">
        <f>IF(S237="","",IF(S237="○","×",IF(S237="×","○")))</f>
        <v>×</v>
      </c>
      <c r="H246" s="56">
        <f>IF(R240="","",R240)</f>
        <v>13</v>
      </c>
      <c r="I246" s="55" t="str">
        <f t="shared" si="53"/>
        <v>-</v>
      </c>
      <c r="J246" s="39">
        <f>IF(P240="","",P240)</f>
        <v>21</v>
      </c>
      <c r="K246" s="324" t="str">
        <f>IF(S240="","",IF(S240="○","×",IF(S240="×","○")))</f>
        <v>×</v>
      </c>
      <c r="L246" s="61">
        <f>IF(R243="","",R243)</f>
        <v>19</v>
      </c>
      <c r="M246" s="12" t="str">
        <f>IF(L246="","","-")</f>
        <v>-</v>
      </c>
      <c r="N246" s="62">
        <f>IF(P243="","",P243)</f>
        <v>21</v>
      </c>
      <c r="O246" s="40" t="str">
        <f>IF(S243="","",IF(S243="○","×",IF(S243="×","○")))</f>
        <v>×</v>
      </c>
      <c r="P246" s="326"/>
      <c r="Q246" s="327"/>
      <c r="R246" s="327"/>
      <c r="S246" s="328"/>
      <c r="T246" s="335" t="s">
        <v>416</v>
      </c>
      <c r="U246" s="336"/>
      <c r="V246" s="336"/>
      <c r="W246" s="337"/>
      <c r="X246" s="1"/>
      <c r="Y246" s="16"/>
      <c r="Z246" s="17"/>
      <c r="AA246" s="16"/>
      <c r="AB246" s="17"/>
      <c r="AC246" s="18"/>
      <c r="AD246" s="17"/>
      <c r="AE246" s="17"/>
      <c r="AF246" s="18"/>
    </row>
    <row r="247" spans="2:32" ht="12.75" customHeight="1">
      <c r="B247" s="79" t="s">
        <v>237</v>
      </c>
      <c r="C247" s="84" t="s">
        <v>17</v>
      </c>
      <c r="D247" s="38">
        <f>IF(R238="","",R238)</f>
        <v>21</v>
      </c>
      <c r="E247" s="12" t="str">
        <f t="shared" si="52"/>
        <v>-</v>
      </c>
      <c r="F247" s="39">
        <f>IF(P238="","",P238)</f>
        <v>12</v>
      </c>
      <c r="G247" s="325"/>
      <c r="H247" s="56">
        <f>IF(R241="","",R241)</f>
        <v>9</v>
      </c>
      <c r="I247" s="12" t="str">
        <f t="shared" si="53"/>
        <v>-</v>
      </c>
      <c r="J247" s="39">
        <f>IF(P241="","",P241)</f>
        <v>21</v>
      </c>
      <c r="K247" s="325"/>
      <c r="L247" s="56">
        <f>IF(R244="","",R244)</f>
        <v>15</v>
      </c>
      <c r="M247" s="12" t="str">
        <f>IF(L247="","","-")</f>
        <v>-</v>
      </c>
      <c r="N247" s="39">
        <f>IF(P244="","",P244)</f>
        <v>21</v>
      </c>
      <c r="O247" s="41" t="str">
        <f>IF(Q244="","",Q244)</f>
        <v>-</v>
      </c>
      <c r="P247" s="329"/>
      <c r="Q247" s="330"/>
      <c r="R247" s="330"/>
      <c r="S247" s="331"/>
      <c r="T247" s="338"/>
      <c r="U247" s="339"/>
      <c r="V247" s="339"/>
      <c r="W247" s="340"/>
      <c r="X247" s="1"/>
      <c r="Y247" s="14">
        <f>COUNTIF(D246:S248,"○")</f>
        <v>0</v>
      </c>
      <c r="Z247" s="15">
        <f>COUNTIF(D246:S248,"×")</f>
        <v>3</v>
      </c>
      <c r="AA247" s="22">
        <f>(IF((D246&gt;F246),1,0))+(IF((D247&gt;F247),1,0))+(IF((D248&gt;F248),1,0))+(IF((H246&gt;J246),1,0))+(IF((H247&gt;J247),1,0))+(IF((H248&gt;J248),1,0))+(IF((L246&gt;N246),1,0))+(IF((L247&gt;N247),1,0))+(IF((L248&gt;N248),1,0))+(IF((P246&gt;R246),1,0))+(IF((P247&gt;R247),1,0))+(IF((P248&gt;R248),1,0))</f>
        <v>1</v>
      </c>
      <c r="AB247" s="23">
        <f>(IF((D246&lt;F246),1,0))+(IF((D247&lt;F247),1,0))+(IF((D248&lt;F248),1,0))+(IF((H246&lt;J246),1,0))+(IF((H247&lt;J247),1,0))+(IF((H248&lt;J248),1,0))+(IF((L246&lt;N246),1,0))+(IF((L247&lt;N247),1,0))+(IF((L248&lt;N248),1,0))+(IF((P246&lt;R246),1,0))+(IF((P247&lt;R247),1,0))+(IF((P248&lt;R248),1,0))</f>
        <v>6</v>
      </c>
      <c r="AC247" s="24">
        <f>AA247-AB247</f>
        <v>-5</v>
      </c>
      <c r="AD247" s="15">
        <f>SUM(D246:D248,H246:H248,L246:L248,P246:P248)</f>
        <v>109</v>
      </c>
      <c r="AE247" s="15">
        <f>SUM(F246:F248,J246:J248,N246:N248,R246:R248)</f>
        <v>138</v>
      </c>
      <c r="AF247" s="19">
        <f>AD247-AE247</f>
        <v>-29</v>
      </c>
    </row>
    <row r="248" spans="2:32" ht="12.75" customHeight="1" thickBot="1">
      <c r="B248" s="93"/>
      <c r="C248" s="94" t="s">
        <v>18</v>
      </c>
      <c r="D248" s="66">
        <f>IF(R239="","",R239)</f>
        <v>14</v>
      </c>
      <c r="E248" s="67" t="str">
        <f t="shared" si="52"/>
        <v>-</v>
      </c>
      <c r="F248" s="68">
        <f>IF(P239="","",P239)</f>
        <v>21</v>
      </c>
      <c r="G248" s="269"/>
      <c r="H248" s="69">
        <f>IF(R242="","",R242)</f>
      </c>
      <c r="I248" s="67">
        <f t="shared" si="53"/>
      </c>
      <c r="J248" s="68">
        <f>IF(P242="","",P242)</f>
      </c>
      <c r="K248" s="269"/>
      <c r="L248" s="69">
        <f>IF(R245="","",R245)</f>
      </c>
      <c r="M248" s="67">
        <f>IF(L248="","","-")</f>
      </c>
      <c r="N248" s="68">
        <f>IF(P245="","",P245)</f>
      </c>
      <c r="O248" s="95">
        <f>IF(Q245="","",Q245)</f>
      </c>
      <c r="P248" s="332"/>
      <c r="Q248" s="333"/>
      <c r="R248" s="333"/>
      <c r="S248" s="334"/>
      <c r="T248" s="70">
        <f>Y247</f>
        <v>0</v>
      </c>
      <c r="U248" s="71" t="s">
        <v>71</v>
      </c>
      <c r="V248" s="71">
        <f>Z247</f>
        <v>3</v>
      </c>
      <c r="W248" s="72" t="s">
        <v>65</v>
      </c>
      <c r="X248" s="1"/>
      <c r="Y248" s="51"/>
      <c r="Z248" s="52"/>
      <c r="AA248" s="51"/>
      <c r="AB248" s="52"/>
      <c r="AC248" s="53"/>
      <c r="AD248" s="52"/>
      <c r="AE248" s="52"/>
      <c r="AF248" s="53"/>
    </row>
    <row r="249" spans="2:31" ht="12.75" customHeight="1" thickBot="1">
      <c r="B249" s="65"/>
      <c r="C249" s="99"/>
      <c r="D249" s="148"/>
      <c r="E249" s="149"/>
      <c r="F249" s="148"/>
      <c r="G249" s="11"/>
      <c r="H249" s="148"/>
      <c r="I249" s="149"/>
      <c r="J249" s="148"/>
      <c r="K249" s="11"/>
      <c r="L249" s="148"/>
      <c r="M249" s="149"/>
      <c r="N249" s="148"/>
      <c r="O249" s="148"/>
      <c r="P249" s="11"/>
      <c r="Q249" s="11"/>
      <c r="R249" s="11"/>
      <c r="S249" s="11"/>
      <c r="T249" s="150"/>
      <c r="U249" s="150"/>
      <c r="V249" s="150"/>
      <c r="W249" s="150"/>
      <c r="X249" s="108"/>
      <c r="Y249" s="11"/>
      <c r="Z249" s="11"/>
      <c r="AA249" s="109"/>
      <c r="AB249" s="109"/>
      <c r="AC249" s="151"/>
      <c r="AD249" s="1"/>
      <c r="AE249" s="1"/>
    </row>
    <row r="250" spans="2:32" ht="12.75" customHeight="1">
      <c r="B250" s="377" t="s">
        <v>180</v>
      </c>
      <c r="C250" s="378"/>
      <c r="D250" s="361" t="str">
        <f>B252</f>
        <v>竹田浩二</v>
      </c>
      <c r="E250" s="313"/>
      <c r="F250" s="313"/>
      <c r="G250" s="314"/>
      <c r="H250" s="312" t="str">
        <f>B255</f>
        <v>鍋田陽二</v>
      </c>
      <c r="I250" s="313"/>
      <c r="J250" s="313"/>
      <c r="K250" s="314"/>
      <c r="L250" s="312" t="str">
        <f>B258</f>
        <v>寺村孝</v>
      </c>
      <c r="M250" s="313"/>
      <c r="N250" s="313"/>
      <c r="O250" s="314"/>
      <c r="P250" s="312" t="str">
        <f>B261</f>
        <v>菊池悠太</v>
      </c>
      <c r="Q250" s="313"/>
      <c r="R250" s="313"/>
      <c r="S250" s="351"/>
      <c r="T250" s="315" t="s">
        <v>110</v>
      </c>
      <c r="U250" s="316"/>
      <c r="V250" s="316"/>
      <c r="W250" s="317"/>
      <c r="X250" s="1"/>
      <c r="Y250" s="347" t="s">
        <v>61</v>
      </c>
      <c r="Z250" s="349"/>
      <c r="AA250" s="347" t="s">
        <v>62</v>
      </c>
      <c r="AB250" s="348"/>
      <c r="AC250" s="349"/>
      <c r="AD250" s="397" t="s">
        <v>63</v>
      </c>
      <c r="AE250" s="398"/>
      <c r="AF250" s="399"/>
    </row>
    <row r="251" spans="2:32" ht="12.75" customHeight="1" thickBot="1">
      <c r="B251" s="379"/>
      <c r="C251" s="380"/>
      <c r="D251" s="376" t="str">
        <f>B253</f>
        <v>藤田玲奈</v>
      </c>
      <c r="E251" s="277"/>
      <c r="F251" s="277"/>
      <c r="G251" s="269"/>
      <c r="H251" s="276" t="str">
        <f>B256</f>
        <v>砂野未希</v>
      </c>
      <c r="I251" s="277"/>
      <c r="J251" s="277"/>
      <c r="K251" s="269"/>
      <c r="L251" s="276" t="str">
        <f>B259</f>
        <v>杉山加奈子</v>
      </c>
      <c r="M251" s="277"/>
      <c r="N251" s="277"/>
      <c r="O251" s="269"/>
      <c r="P251" s="276" t="str">
        <f>B262</f>
        <v>田川啓美</v>
      </c>
      <c r="Q251" s="277"/>
      <c r="R251" s="277"/>
      <c r="S251" s="350"/>
      <c r="T251" s="400" t="s">
        <v>111</v>
      </c>
      <c r="U251" s="401"/>
      <c r="V251" s="401"/>
      <c r="W251" s="402"/>
      <c r="X251" s="1"/>
      <c r="Y251" s="8" t="s">
        <v>64</v>
      </c>
      <c r="Z251" s="10" t="s">
        <v>65</v>
      </c>
      <c r="AA251" s="8" t="s">
        <v>66</v>
      </c>
      <c r="AB251" s="10" t="s">
        <v>67</v>
      </c>
      <c r="AC251" s="9" t="s">
        <v>68</v>
      </c>
      <c r="AD251" s="10" t="s">
        <v>69</v>
      </c>
      <c r="AE251" s="10" t="s">
        <v>67</v>
      </c>
      <c r="AF251" s="9" t="s">
        <v>68</v>
      </c>
    </row>
    <row r="252" spans="2:32" ht="12.75" customHeight="1">
      <c r="B252" s="124" t="s">
        <v>198</v>
      </c>
      <c r="C252" s="80" t="s">
        <v>199</v>
      </c>
      <c r="D252" s="341"/>
      <c r="E252" s="342"/>
      <c r="F252" s="342"/>
      <c r="G252" s="343"/>
      <c r="H252" s="139">
        <v>8</v>
      </c>
      <c r="I252" s="12" t="str">
        <f>IF(H252="","","-")</f>
        <v>-</v>
      </c>
      <c r="J252" s="140">
        <v>21</v>
      </c>
      <c r="K252" s="346" t="str">
        <f>IF(H252&lt;&gt;"",IF(H252&gt;J252,IF(H253&gt;J253,"○",IF(H254&gt;J254,"○","×")),IF(H253&gt;J253,IF(H254&gt;J254,"○","×"),"×")),"")</f>
        <v>×</v>
      </c>
      <c r="L252" s="139">
        <v>21</v>
      </c>
      <c r="M252" s="13" t="str">
        <f aca="true" t="shared" si="54" ref="M252:M257">IF(L252="","","-")</f>
        <v>-</v>
      </c>
      <c r="N252" s="141">
        <v>17</v>
      </c>
      <c r="O252" s="346" t="str">
        <f>IF(L252&lt;&gt;"",IF(L252&gt;N252,IF(L253&gt;N253,"○",IF(L254&gt;N254,"○","×")),IF(L253&gt;N253,IF(L254&gt;N254,"○","×"),"×")),"")</f>
        <v>○</v>
      </c>
      <c r="P252" s="142">
        <v>19</v>
      </c>
      <c r="Q252" s="13" t="str">
        <f aca="true" t="shared" si="55" ref="Q252:Q260">IF(P252="","","-")</f>
        <v>-</v>
      </c>
      <c r="R252" s="140">
        <v>21</v>
      </c>
      <c r="S252" s="308" t="str">
        <f>IF(P252&lt;&gt;"",IF(P252&gt;R252,IF(P253&gt;R253,"○",IF(P254&gt;R254,"○","×")),IF(P253&gt;R253,IF(P254&gt;R254,"○","×"),"×")),"")</f>
        <v>×</v>
      </c>
      <c r="T252" s="358" t="s">
        <v>416</v>
      </c>
      <c r="U252" s="359"/>
      <c r="V252" s="359"/>
      <c r="W252" s="360"/>
      <c r="X252" s="1"/>
      <c r="Y252" s="14"/>
      <c r="Z252" s="15"/>
      <c r="AA252" s="16"/>
      <c r="AB252" s="17"/>
      <c r="AC252" s="18"/>
      <c r="AD252" s="15"/>
      <c r="AE252" s="15"/>
      <c r="AF252" s="19"/>
    </row>
    <row r="253" spans="2:32" ht="12.75" customHeight="1">
      <c r="B253" s="124" t="s">
        <v>22</v>
      </c>
      <c r="C253" s="80" t="s">
        <v>21</v>
      </c>
      <c r="D253" s="344"/>
      <c r="E253" s="305"/>
      <c r="F253" s="305"/>
      <c r="G253" s="288"/>
      <c r="H253" s="139">
        <v>15</v>
      </c>
      <c r="I253" s="12" t="str">
        <f>IF(H253="","","-")</f>
        <v>-</v>
      </c>
      <c r="J253" s="143">
        <v>21</v>
      </c>
      <c r="K253" s="270"/>
      <c r="L253" s="139">
        <v>11</v>
      </c>
      <c r="M253" s="12" t="str">
        <f t="shared" si="54"/>
        <v>-</v>
      </c>
      <c r="N253" s="140">
        <v>21</v>
      </c>
      <c r="O253" s="270"/>
      <c r="P253" s="139">
        <v>21</v>
      </c>
      <c r="Q253" s="12" t="str">
        <f t="shared" si="55"/>
        <v>-</v>
      </c>
      <c r="R253" s="140">
        <v>17</v>
      </c>
      <c r="S253" s="296"/>
      <c r="T253" s="338"/>
      <c r="U253" s="339"/>
      <c r="V253" s="339"/>
      <c r="W253" s="340"/>
      <c r="X253" s="1"/>
      <c r="Y253" s="14">
        <f>COUNTIF(D252:S254,"○")</f>
        <v>1</v>
      </c>
      <c r="Z253" s="15">
        <f>COUNTIF(D252:S254,"×")</f>
        <v>2</v>
      </c>
      <c r="AA253" s="22">
        <f>(IF((D252&gt;F252),1,0))+(IF((D253&gt;F253),1,0))+(IF((D254&gt;F254),1,0))+(IF((H252&gt;J252),1,0))+(IF((H253&gt;J253),1,0))+(IF((H254&gt;J254),1,0))+(IF((L252&gt;N252),1,0))+(IF((L253&gt;N253),1,0))+(IF((L254&gt;N254),1,0))+(IF((P252&gt;R252),1,0))+(IF((P253&gt;R253),1,0))+(IF((P254&gt;R254),1,0))</f>
        <v>3</v>
      </c>
      <c r="AB253" s="23">
        <f>(IF((D252&lt;F252),1,0))+(IF((D253&lt;F253),1,0))+(IF((D254&lt;F254),1,0))+(IF((H252&lt;J252),1,0))+(IF((H253&lt;J253),1,0))+(IF((H254&lt;J254),1,0))+(IF((L252&lt;N252),1,0))+(IF((L253&lt;N253),1,0))+(IF((L254&lt;N254),1,0))+(IF((P252&lt;R252),1,0))+(IF((P253&lt;R253),1,0))+(IF((P254&lt;R254),1,0))</f>
        <v>5</v>
      </c>
      <c r="AC253" s="24">
        <f>AA253-AB253</f>
        <v>-2</v>
      </c>
      <c r="AD253" s="15">
        <f>SUM(D252:D254,H252:H254,L252:L254,P252:P254)</f>
        <v>134</v>
      </c>
      <c r="AE253" s="15">
        <f>SUM(F252:F254,J252:J254,N252:N254,R252:R254)</f>
        <v>154</v>
      </c>
      <c r="AF253" s="19">
        <f>AD253-AE253</f>
        <v>-20</v>
      </c>
    </row>
    <row r="254" spans="2:32" ht="12.75" customHeight="1">
      <c r="B254" s="85"/>
      <c r="C254" s="81" t="s">
        <v>200</v>
      </c>
      <c r="D254" s="345"/>
      <c r="E254" s="262"/>
      <c r="F254" s="262"/>
      <c r="G254" s="263"/>
      <c r="H254" s="144"/>
      <c r="I254" s="12">
        <f>IF(H254="","","-")</f>
      </c>
      <c r="J254" s="145"/>
      <c r="K254" s="271"/>
      <c r="L254" s="144">
        <v>21</v>
      </c>
      <c r="M254" s="28" t="str">
        <f t="shared" si="54"/>
        <v>-</v>
      </c>
      <c r="N254" s="145">
        <v>15</v>
      </c>
      <c r="O254" s="270"/>
      <c r="P254" s="144">
        <v>18</v>
      </c>
      <c r="Q254" s="28" t="str">
        <f t="shared" si="55"/>
        <v>-</v>
      </c>
      <c r="R254" s="145">
        <v>21</v>
      </c>
      <c r="S254" s="296"/>
      <c r="T254" s="29">
        <f>Y253</f>
        <v>1</v>
      </c>
      <c r="U254" s="30" t="s">
        <v>71</v>
      </c>
      <c r="V254" s="30">
        <f>Z253</f>
        <v>2</v>
      </c>
      <c r="W254" s="31" t="s">
        <v>65</v>
      </c>
      <c r="X254" s="1"/>
      <c r="Y254" s="14"/>
      <c r="Z254" s="15"/>
      <c r="AA254" s="14"/>
      <c r="AB254" s="15"/>
      <c r="AC254" s="19"/>
      <c r="AD254" s="15"/>
      <c r="AE254" s="15"/>
      <c r="AF254" s="19"/>
    </row>
    <row r="255" spans="2:32" ht="12.75" customHeight="1">
      <c r="B255" s="82" t="s">
        <v>15</v>
      </c>
      <c r="C255" s="83" t="s">
        <v>216</v>
      </c>
      <c r="D255" s="38">
        <f>IF(J252="","",J252)</f>
        <v>21</v>
      </c>
      <c r="E255" s="12" t="str">
        <f aca="true" t="shared" si="56" ref="E255:E263">IF(D255="","","-")</f>
        <v>-</v>
      </c>
      <c r="F255" s="39">
        <f>IF(H252="","",H252)</f>
        <v>8</v>
      </c>
      <c r="G255" s="298" t="str">
        <f>IF(K252="","",IF(K252="○","×",IF(K252="×","○")))</f>
        <v>○</v>
      </c>
      <c r="H255" s="301"/>
      <c r="I255" s="302"/>
      <c r="J255" s="302"/>
      <c r="K255" s="303"/>
      <c r="L255" s="139">
        <v>21</v>
      </c>
      <c r="M255" s="12" t="str">
        <f t="shared" si="54"/>
        <v>-</v>
      </c>
      <c r="N255" s="140">
        <v>10</v>
      </c>
      <c r="O255" s="375" t="str">
        <f>IF(L255&lt;&gt;"",IF(L255&gt;N255,IF(L256&gt;N256,"○",IF(L257&gt;N257,"○","×")),IF(L256&gt;N256,IF(L257&gt;N257,"○","×"),"×")),"")</f>
        <v>○</v>
      </c>
      <c r="P255" s="139">
        <v>21</v>
      </c>
      <c r="Q255" s="12" t="str">
        <f t="shared" si="55"/>
        <v>-</v>
      </c>
      <c r="R255" s="140">
        <v>16</v>
      </c>
      <c r="S255" s="295" t="str">
        <f>IF(P255&lt;&gt;"",IF(P255&gt;R255,IF(P256&gt;R256,"○",IF(P257&gt;R257,"○","×")),IF(P256&gt;R256,IF(P257&gt;R257,"○","×"),"×")),"")</f>
        <v>○</v>
      </c>
      <c r="T255" s="335" t="s">
        <v>415</v>
      </c>
      <c r="U255" s="336"/>
      <c r="V255" s="336"/>
      <c r="W255" s="337"/>
      <c r="X255" s="1"/>
      <c r="Y255" s="16"/>
      <c r="Z255" s="17"/>
      <c r="AA255" s="16"/>
      <c r="AB255" s="17"/>
      <c r="AC255" s="18"/>
      <c r="AD255" s="17"/>
      <c r="AE255" s="17"/>
      <c r="AF255" s="18"/>
    </row>
    <row r="256" spans="2:32" ht="12.75" customHeight="1">
      <c r="B256" s="79" t="s">
        <v>242</v>
      </c>
      <c r="C256" s="84" t="s">
        <v>216</v>
      </c>
      <c r="D256" s="38">
        <f>IF(J253="","",J253)</f>
        <v>21</v>
      </c>
      <c r="E256" s="12" t="str">
        <f t="shared" si="56"/>
        <v>-</v>
      </c>
      <c r="F256" s="39">
        <f>IF(H253="","",H253)</f>
        <v>15</v>
      </c>
      <c r="G256" s="299" t="str">
        <f>IF(I253="","",I253)</f>
        <v>-</v>
      </c>
      <c r="H256" s="304"/>
      <c r="I256" s="305"/>
      <c r="J256" s="305"/>
      <c r="K256" s="288"/>
      <c r="L256" s="139">
        <v>21</v>
      </c>
      <c r="M256" s="12" t="str">
        <f t="shared" si="54"/>
        <v>-</v>
      </c>
      <c r="N256" s="140">
        <v>16</v>
      </c>
      <c r="O256" s="270"/>
      <c r="P256" s="139">
        <v>21</v>
      </c>
      <c r="Q256" s="12" t="str">
        <f t="shared" si="55"/>
        <v>-</v>
      </c>
      <c r="R256" s="140">
        <v>16</v>
      </c>
      <c r="S256" s="296"/>
      <c r="T256" s="338"/>
      <c r="U256" s="339"/>
      <c r="V256" s="339"/>
      <c r="W256" s="340"/>
      <c r="X256" s="1"/>
      <c r="Y256" s="14">
        <f>COUNTIF(D255:S257,"○")</f>
        <v>3</v>
      </c>
      <c r="Z256" s="15">
        <f>COUNTIF(D255:S257,"×")</f>
        <v>0</v>
      </c>
      <c r="AA256" s="22">
        <f>(IF((D255&gt;F255),1,0))+(IF((D256&gt;F256),1,0))+(IF((D257&gt;F257),1,0))+(IF((H255&gt;J255),1,0))+(IF((H256&gt;J256),1,0))+(IF((H257&gt;J257),1,0))+(IF((L255&gt;N255),1,0))+(IF((L256&gt;N256),1,0))+(IF((L257&gt;N257),1,0))+(IF((P255&gt;R255),1,0))+(IF((P256&gt;R256),1,0))+(IF((P257&gt;R257),1,0))</f>
        <v>6</v>
      </c>
      <c r="AB256" s="23">
        <f>(IF((D255&lt;F255),1,0))+(IF((D256&lt;F256),1,0))+(IF((D257&lt;F257),1,0))+(IF((H255&lt;J255),1,0))+(IF((H256&lt;J256),1,0))+(IF((H257&lt;J257),1,0))+(IF((L255&lt;N255),1,0))+(IF((L256&lt;N256),1,0))+(IF((L257&lt;N257),1,0))+(IF((P255&lt;R255),1,0))+(IF((P256&lt;R256),1,0))+(IF((P257&lt;R257),1,0))</f>
        <v>0</v>
      </c>
      <c r="AC256" s="24">
        <f>AA256-AB256</f>
        <v>6</v>
      </c>
      <c r="AD256" s="15">
        <f>SUM(D255:D257,H255:H257,L255:L257,P255:P257)</f>
        <v>126</v>
      </c>
      <c r="AE256" s="15">
        <f>SUM(F255:F257,J255:J257,N255:N257,R255:R257)</f>
        <v>81</v>
      </c>
      <c r="AF256" s="19">
        <f>AD256-AE256</f>
        <v>45</v>
      </c>
    </row>
    <row r="257" spans="2:32" ht="12.75" customHeight="1">
      <c r="B257" s="85"/>
      <c r="C257" s="50" t="s">
        <v>86</v>
      </c>
      <c r="D257" s="48">
        <f>IF(J254="","",J254)</f>
      </c>
      <c r="E257" s="12">
        <f t="shared" si="56"/>
      </c>
      <c r="F257" s="49">
        <f>IF(H254="","",H254)</f>
      </c>
      <c r="G257" s="323">
        <f>IF(I254="","",I254)</f>
      </c>
      <c r="H257" s="272"/>
      <c r="I257" s="262"/>
      <c r="J257" s="262"/>
      <c r="K257" s="263"/>
      <c r="L257" s="144"/>
      <c r="M257" s="12">
        <f t="shared" si="54"/>
      </c>
      <c r="N257" s="145"/>
      <c r="O257" s="271"/>
      <c r="P257" s="144"/>
      <c r="Q257" s="28">
        <f t="shared" si="55"/>
      </c>
      <c r="R257" s="145"/>
      <c r="S257" s="297"/>
      <c r="T257" s="29">
        <f>Y256</f>
        <v>3</v>
      </c>
      <c r="U257" s="30" t="s">
        <v>71</v>
      </c>
      <c r="V257" s="30">
        <f>Z256</f>
        <v>0</v>
      </c>
      <c r="W257" s="31" t="s">
        <v>65</v>
      </c>
      <c r="X257" s="1"/>
      <c r="Y257" s="51"/>
      <c r="Z257" s="52"/>
      <c r="AA257" s="51"/>
      <c r="AB257" s="52"/>
      <c r="AC257" s="53"/>
      <c r="AD257" s="52"/>
      <c r="AE257" s="52"/>
      <c r="AF257" s="53"/>
    </row>
    <row r="258" spans="2:32" ht="12.75" customHeight="1">
      <c r="B258" s="82" t="s">
        <v>243</v>
      </c>
      <c r="C258" s="83" t="s">
        <v>232</v>
      </c>
      <c r="D258" s="38">
        <f>IF(N252="","",N252)</f>
        <v>17</v>
      </c>
      <c r="E258" s="55" t="str">
        <f t="shared" si="56"/>
        <v>-</v>
      </c>
      <c r="F258" s="39">
        <f>IF(L252="","",L252)</f>
        <v>21</v>
      </c>
      <c r="G258" s="298" t="str">
        <f>IF(O252="","",IF(O252="○","×",IF(O252="×","○")))</f>
        <v>×</v>
      </c>
      <c r="H258" s="56">
        <f>IF(N255="","",N255)</f>
        <v>10</v>
      </c>
      <c r="I258" s="12" t="str">
        <f aca="true" t="shared" si="57" ref="I258:I263">IF(H258="","","-")</f>
        <v>-</v>
      </c>
      <c r="J258" s="39">
        <f>IF(L255="","",L255)</f>
        <v>21</v>
      </c>
      <c r="K258" s="298" t="str">
        <f>IF(O255="","",IF(O255="○","×",IF(O255="×","○")))</f>
        <v>×</v>
      </c>
      <c r="L258" s="301"/>
      <c r="M258" s="302"/>
      <c r="N258" s="302"/>
      <c r="O258" s="303"/>
      <c r="P258" s="139">
        <v>14</v>
      </c>
      <c r="Q258" s="12" t="str">
        <f t="shared" si="55"/>
        <v>-</v>
      </c>
      <c r="R258" s="140">
        <v>21</v>
      </c>
      <c r="S258" s="296" t="str">
        <f>IF(P258&lt;&gt;"",IF(P258&gt;R258,IF(P259&gt;R259,"○",IF(P260&gt;R260,"○","×")),IF(P259&gt;R259,IF(P260&gt;R260,"○","×"),"×")),"")</f>
        <v>○</v>
      </c>
      <c r="T258" s="335" t="s">
        <v>418</v>
      </c>
      <c r="U258" s="336"/>
      <c r="V258" s="336"/>
      <c r="W258" s="337"/>
      <c r="X258" s="1"/>
      <c r="Y258" s="14"/>
      <c r="Z258" s="15"/>
      <c r="AA258" s="14"/>
      <c r="AB258" s="15"/>
      <c r="AC258" s="19"/>
      <c r="AD258" s="15"/>
      <c r="AE258" s="15"/>
      <c r="AF258" s="19"/>
    </row>
    <row r="259" spans="2:32" ht="12.75" customHeight="1">
      <c r="B259" s="79" t="s">
        <v>244</v>
      </c>
      <c r="C259" s="84" t="s">
        <v>233</v>
      </c>
      <c r="D259" s="38">
        <f>IF(N253="","",N253)</f>
        <v>21</v>
      </c>
      <c r="E259" s="12" t="str">
        <f t="shared" si="56"/>
        <v>-</v>
      </c>
      <c r="F259" s="39">
        <f>IF(L253="","",L253)</f>
        <v>11</v>
      </c>
      <c r="G259" s="299">
        <f>IF(I256="","",I256)</f>
      </c>
      <c r="H259" s="56">
        <f>IF(N256="","",N256)</f>
        <v>16</v>
      </c>
      <c r="I259" s="12" t="str">
        <f t="shared" si="57"/>
        <v>-</v>
      </c>
      <c r="J259" s="39">
        <f>IF(L256="","",L256)</f>
        <v>21</v>
      </c>
      <c r="K259" s="299" t="str">
        <f>IF(M256="","",M256)</f>
        <v>-</v>
      </c>
      <c r="L259" s="304"/>
      <c r="M259" s="305"/>
      <c r="N259" s="305"/>
      <c r="O259" s="288"/>
      <c r="P259" s="139">
        <v>21</v>
      </c>
      <c r="Q259" s="12" t="str">
        <f t="shared" si="55"/>
        <v>-</v>
      </c>
      <c r="R259" s="140">
        <v>15</v>
      </c>
      <c r="S259" s="296"/>
      <c r="T259" s="338"/>
      <c r="U259" s="339"/>
      <c r="V259" s="339"/>
      <c r="W259" s="340"/>
      <c r="X259" s="1"/>
      <c r="Y259" s="14">
        <f>COUNTIF(D258:S260,"○")</f>
        <v>1</v>
      </c>
      <c r="Z259" s="15">
        <f>COUNTIF(D258:S260,"×")</f>
        <v>2</v>
      </c>
      <c r="AA259" s="22">
        <f>(IF((D258&gt;F258),1,0))+(IF((D259&gt;F259),1,0))+(IF((D260&gt;F260),1,0))+(IF((H258&gt;J258),1,0))+(IF((H259&gt;J259),1,0))+(IF((H260&gt;J260),1,0))+(IF((L258&gt;N258),1,0))+(IF((L259&gt;N259),1,0))+(IF((L260&gt;N260),1,0))+(IF((P258&gt;R258),1,0))+(IF((P259&gt;R259),1,0))+(IF((P260&gt;R260),1,0))</f>
        <v>3</v>
      </c>
      <c r="AB259" s="23">
        <f>(IF((D258&lt;F258),1,0))+(IF((D259&lt;F259),1,0))+(IF((D260&lt;F260),1,0))+(IF((H258&lt;J258),1,0))+(IF((H259&lt;J259),1,0))+(IF((H260&lt;J260),1,0))+(IF((L258&lt;N258),1,0))+(IF((L259&lt;N259),1,0))+(IF((L260&lt;N260),1,0))+(IF((P258&lt;R258),1,0))+(IF((P259&lt;R259),1,0))+(IF((P260&lt;R260),1,0))</f>
        <v>5</v>
      </c>
      <c r="AC259" s="24">
        <f>AA259-AB259</f>
        <v>-2</v>
      </c>
      <c r="AD259" s="15">
        <f>SUM(D258:D260,H258:H260,L258:L260,P258:P260)</f>
        <v>135</v>
      </c>
      <c r="AE259" s="15">
        <f>SUM(F258:F260,J258:J260,N258:N260,R258:R260)</f>
        <v>151</v>
      </c>
      <c r="AF259" s="19">
        <f>AD259-AE259</f>
        <v>-16</v>
      </c>
    </row>
    <row r="260" spans="2:32" ht="12.75" customHeight="1">
      <c r="B260" s="85"/>
      <c r="C260" s="50" t="s">
        <v>106</v>
      </c>
      <c r="D260" s="48">
        <f>IF(N254="","",N254)</f>
        <v>15</v>
      </c>
      <c r="E260" s="28" t="str">
        <f t="shared" si="56"/>
        <v>-</v>
      </c>
      <c r="F260" s="49">
        <f>IF(L254="","",L254)</f>
        <v>21</v>
      </c>
      <c r="G260" s="323">
        <f>IF(I257="","",I257)</f>
      </c>
      <c r="H260" s="60">
        <f>IF(N257="","",N257)</f>
      </c>
      <c r="I260" s="12">
        <f t="shared" si="57"/>
      </c>
      <c r="J260" s="49">
        <f>IF(L257="","",L257)</f>
      </c>
      <c r="K260" s="323">
        <f>IF(M257="","",M257)</f>
      </c>
      <c r="L260" s="272"/>
      <c r="M260" s="262"/>
      <c r="N260" s="262"/>
      <c r="O260" s="263"/>
      <c r="P260" s="144">
        <v>21</v>
      </c>
      <c r="Q260" s="12" t="str">
        <f t="shared" si="55"/>
        <v>-</v>
      </c>
      <c r="R260" s="145">
        <v>20</v>
      </c>
      <c r="S260" s="297"/>
      <c r="T260" s="29">
        <f>Y259</f>
        <v>1</v>
      </c>
      <c r="U260" s="30" t="s">
        <v>71</v>
      </c>
      <c r="V260" s="30">
        <f>Z259</f>
        <v>2</v>
      </c>
      <c r="W260" s="31" t="s">
        <v>65</v>
      </c>
      <c r="X260" s="1"/>
      <c r="Y260" s="14"/>
      <c r="Z260" s="15"/>
      <c r="AA260" s="14"/>
      <c r="AB260" s="15"/>
      <c r="AC260" s="19"/>
      <c r="AD260" s="15"/>
      <c r="AE260" s="15"/>
      <c r="AF260" s="19"/>
    </row>
    <row r="261" spans="2:32" ht="12.75" customHeight="1">
      <c r="B261" s="79" t="s">
        <v>245</v>
      </c>
      <c r="C261" s="83" t="s">
        <v>246</v>
      </c>
      <c r="D261" s="38">
        <f>IF(R252="","",R252)</f>
        <v>21</v>
      </c>
      <c r="E261" s="12" t="str">
        <f t="shared" si="56"/>
        <v>-</v>
      </c>
      <c r="F261" s="39">
        <f>IF(P252="","",P252)</f>
        <v>19</v>
      </c>
      <c r="G261" s="324" t="str">
        <f>IF(S252="","",IF(S252="○","×",IF(S252="×","○")))</f>
        <v>○</v>
      </c>
      <c r="H261" s="56">
        <f>IF(R255="","",R255)</f>
        <v>16</v>
      </c>
      <c r="I261" s="55" t="str">
        <f t="shared" si="57"/>
        <v>-</v>
      </c>
      <c r="J261" s="39">
        <f>IF(P255="","",P255)</f>
        <v>21</v>
      </c>
      <c r="K261" s="324" t="str">
        <f>IF(S255="","",IF(S255="○","×",IF(S255="×","○")))</f>
        <v>×</v>
      </c>
      <c r="L261" s="61">
        <f>IF(R258="","",R258)</f>
        <v>21</v>
      </c>
      <c r="M261" s="12" t="str">
        <f>IF(L261="","","-")</f>
        <v>-</v>
      </c>
      <c r="N261" s="62">
        <f>IF(P258="","",P258)</f>
        <v>14</v>
      </c>
      <c r="O261" s="40" t="str">
        <f>IF(S258="","",IF(S258="○","×",IF(S258="×","○")))</f>
        <v>×</v>
      </c>
      <c r="P261" s="326"/>
      <c r="Q261" s="327"/>
      <c r="R261" s="327"/>
      <c r="S261" s="328"/>
      <c r="T261" s="335" t="s">
        <v>417</v>
      </c>
      <c r="U261" s="336"/>
      <c r="V261" s="336"/>
      <c r="W261" s="337"/>
      <c r="X261" s="1"/>
      <c r="Y261" s="16"/>
      <c r="Z261" s="17"/>
      <c r="AA261" s="16"/>
      <c r="AB261" s="17"/>
      <c r="AC261" s="18"/>
      <c r="AD261" s="17"/>
      <c r="AE261" s="17"/>
      <c r="AF261" s="18"/>
    </row>
    <row r="262" spans="2:32" ht="12.75" customHeight="1">
      <c r="B262" s="79" t="s">
        <v>247</v>
      </c>
      <c r="C262" s="84" t="s">
        <v>246</v>
      </c>
      <c r="D262" s="38">
        <f>IF(R253="","",R253)</f>
        <v>17</v>
      </c>
      <c r="E262" s="12" t="str">
        <f t="shared" si="56"/>
        <v>-</v>
      </c>
      <c r="F262" s="39">
        <f>IF(P253="","",P253)</f>
        <v>21</v>
      </c>
      <c r="G262" s="325"/>
      <c r="H262" s="56">
        <f>IF(R256="","",R256)</f>
        <v>16</v>
      </c>
      <c r="I262" s="12" t="str">
        <f t="shared" si="57"/>
        <v>-</v>
      </c>
      <c r="J262" s="39">
        <f>IF(P256="","",P256)</f>
        <v>21</v>
      </c>
      <c r="K262" s="325"/>
      <c r="L262" s="56">
        <f>IF(R259="","",R259)</f>
        <v>15</v>
      </c>
      <c r="M262" s="12" t="str">
        <f>IF(L262="","","-")</f>
        <v>-</v>
      </c>
      <c r="N262" s="39">
        <f>IF(P259="","",P259)</f>
        <v>21</v>
      </c>
      <c r="O262" s="41" t="str">
        <f>IF(Q259="","",Q259)</f>
        <v>-</v>
      </c>
      <c r="P262" s="329"/>
      <c r="Q262" s="330"/>
      <c r="R262" s="330"/>
      <c r="S262" s="331"/>
      <c r="T262" s="338"/>
      <c r="U262" s="339"/>
      <c r="V262" s="339"/>
      <c r="W262" s="340"/>
      <c r="X262" s="1"/>
      <c r="Y262" s="14">
        <f>COUNTIF(D261:S263,"○")</f>
        <v>1</v>
      </c>
      <c r="Z262" s="15">
        <f>COUNTIF(D261:S263,"×")</f>
        <v>2</v>
      </c>
      <c r="AA262" s="22">
        <f>(IF((D261&gt;F261),1,0))+(IF((D262&gt;F262),1,0))+(IF((D263&gt;F263),1,0))+(IF((H261&gt;J261),1,0))+(IF((H262&gt;J262),1,0))+(IF((H263&gt;J263),1,0))+(IF((L261&gt;N261),1,0))+(IF((L262&gt;N262),1,0))+(IF((L263&gt;N263),1,0))+(IF((P261&gt;R261),1,0))+(IF((P262&gt;R262),1,0))+(IF((P263&gt;R263),1,0))</f>
        <v>3</v>
      </c>
      <c r="AB262" s="23">
        <f>(IF((D261&lt;F261),1,0))+(IF((D262&lt;F262),1,0))+(IF((D263&lt;F263),1,0))+(IF((H261&lt;J261),1,0))+(IF((H262&lt;J262),1,0))+(IF((H263&lt;J263),1,0))+(IF((L261&lt;N261),1,0))+(IF((L262&lt;N262),1,0))+(IF((L263&lt;N263),1,0))+(IF((P261&lt;R261),1,0))+(IF((P262&lt;R262),1,0))+(IF((P263&lt;R263),1,0))</f>
        <v>5</v>
      </c>
      <c r="AC262" s="24">
        <f>AA262-AB262</f>
        <v>-2</v>
      </c>
      <c r="AD262" s="15">
        <f>SUM(D261:D263,H261:H263,L261:L263,P261:P263)</f>
        <v>147</v>
      </c>
      <c r="AE262" s="15">
        <f>SUM(F261:F263,J261:J263,N261:N263,R261:R263)</f>
        <v>156</v>
      </c>
      <c r="AF262" s="19">
        <f>AD262-AE262</f>
        <v>-9</v>
      </c>
    </row>
    <row r="263" spans="2:32" ht="12.75" customHeight="1" thickBot="1">
      <c r="B263" s="93"/>
      <c r="C263" s="94" t="s">
        <v>18</v>
      </c>
      <c r="D263" s="66">
        <f>IF(R254="","",R254)</f>
        <v>21</v>
      </c>
      <c r="E263" s="67" t="str">
        <f t="shared" si="56"/>
        <v>-</v>
      </c>
      <c r="F263" s="68">
        <f>IF(P254="","",P254)</f>
        <v>18</v>
      </c>
      <c r="G263" s="269"/>
      <c r="H263" s="69">
        <f>IF(R257="","",R257)</f>
      </c>
      <c r="I263" s="67">
        <f t="shared" si="57"/>
      </c>
      <c r="J263" s="68">
        <f>IF(P257="","",P257)</f>
      </c>
      <c r="K263" s="269"/>
      <c r="L263" s="69">
        <f>IF(R260="","",R260)</f>
        <v>20</v>
      </c>
      <c r="M263" s="67" t="str">
        <f>IF(L263="","","-")</f>
        <v>-</v>
      </c>
      <c r="N263" s="68">
        <f>IF(P260="","",P260)</f>
        <v>21</v>
      </c>
      <c r="O263" s="95" t="str">
        <f>IF(Q260="","",Q260)</f>
        <v>-</v>
      </c>
      <c r="P263" s="332"/>
      <c r="Q263" s="333"/>
      <c r="R263" s="333"/>
      <c r="S263" s="334"/>
      <c r="T263" s="70">
        <f>Y262</f>
        <v>1</v>
      </c>
      <c r="U263" s="71" t="s">
        <v>71</v>
      </c>
      <c r="V263" s="71">
        <f>Z262</f>
        <v>2</v>
      </c>
      <c r="W263" s="72" t="s">
        <v>65</v>
      </c>
      <c r="X263" s="1"/>
      <c r="Y263" s="51"/>
      <c r="Z263" s="52"/>
      <c r="AA263" s="51"/>
      <c r="AB263" s="52"/>
      <c r="AC263" s="53"/>
      <c r="AD263" s="52"/>
      <c r="AE263" s="52"/>
      <c r="AF263" s="53"/>
    </row>
    <row r="264" spans="2:31" ht="19.5" customHeight="1">
      <c r="B264" s="65"/>
      <c r="C264" s="99"/>
      <c r="D264" s="148"/>
      <c r="E264" s="149"/>
      <c r="F264" s="148"/>
      <c r="G264" s="11"/>
      <c r="H264" s="148"/>
      <c r="I264" s="149"/>
      <c r="J264" s="148"/>
      <c r="K264" s="11"/>
      <c r="L264" s="148"/>
      <c r="M264" s="149"/>
      <c r="N264" s="148"/>
      <c r="O264" s="148"/>
      <c r="P264" s="11"/>
      <c r="Q264" s="11"/>
      <c r="R264" s="11"/>
      <c r="S264" s="11"/>
      <c r="T264" s="150"/>
      <c r="U264" s="150"/>
      <c r="V264" s="150"/>
      <c r="W264" s="150"/>
      <c r="X264" s="108"/>
      <c r="Y264" s="11"/>
      <c r="Z264" s="11"/>
      <c r="AA264" s="109"/>
      <c r="AB264" s="109"/>
      <c r="AC264" s="151"/>
      <c r="AD264" s="1"/>
      <c r="AE264" s="1"/>
    </row>
    <row r="265" spans="2:36" ht="9" customHeight="1">
      <c r="B265" s="387" t="s">
        <v>408</v>
      </c>
      <c r="C265" s="388"/>
      <c r="D265" s="388"/>
      <c r="E265" s="388"/>
      <c r="F265" s="388"/>
      <c r="G265" s="388"/>
      <c r="H265" s="388"/>
      <c r="I265" s="388"/>
      <c r="J265" s="388"/>
      <c r="K265" s="388"/>
      <c r="L265" s="388"/>
      <c r="M265" s="388"/>
      <c r="N265" s="388"/>
      <c r="O265" s="388"/>
      <c r="P265" s="388"/>
      <c r="Q265" s="388"/>
      <c r="R265" s="388"/>
      <c r="S265" s="388"/>
      <c r="T265" s="388"/>
      <c r="U265" s="388"/>
      <c r="V265" s="388"/>
      <c r="W265" s="388"/>
      <c r="X265" s="388"/>
      <c r="Y265" s="388"/>
      <c r="Z265" s="388"/>
      <c r="AA265" s="388"/>
      <c r="AB265" s="388"/>
      <c r="AC265" s="388"/>
      <c r="AD265" s="388"/>
      <c r="AE265" s="115"/>
      <c r="AF265" s="115"/>
      <c r="AG265" s="115"/>
      <c r="AH265" s="115"/>
      <c r="AI265" s="115"/>
      <c r="AJ265" s="115"/>
    </row>
    <row r="266" spans="2:36" ht="9" customHeight="1">
      <c r="B266" s="388"/>
      <c r="C266" s="388"/>
      <c r="D266" s="388"/>
      <c r="E266" s="388"/>
      <c r="F266" s="388"/>
      <c r="G266" s="388"/>
      <c r="H266" s="388"/>
      <c r="I266" s="388"/>
      <c r="J266" s="388"/>
      <c r="K266" s="388"/>
      <c r="L266" s="388"/>
      <c r="M266" s="388"/>
      <c r="N266" s="388"/>
      <c r="O266" s="388"/>
      <c r="P266" s="388"/>
      <c r="Q266" s="388"/>
      <c r="R266" s="388"/>
      <c r="S266" s="388"/>
      <c r="T266" s="388"/>
      <c r="U266" s="388"/>
      <c r="V266" s="388"/>
      <c r="W266" s="388"/>
      <c r="X266" s="388"/>
      <c r="Y266" s="388"/>
      <c r="Z266" s="388"/>
      <c r="AA266" s="388"/>
      <c r="AB266" s="388"/>
      <c r="AC266" s="388"/>
      <c r="AD266" s="388"/>
      <c r="AE266" s="115"/>
      <c r="AF266" s="115"/>
      <c r="AG266" s="115"/>
      <c r="AH266" s="115"/>
      <c r="AI266" s="115"/>
      <c r="AJ266" s="115"/>
    </row>
    <row r="267" spans="2:36" ht="9" customHeight="1">
      <c r="B267" s="388"/>
      <c r="C267" s="388"/>
      <c r="D267" s="388"/>
      <c r="E267" s="388"/>
      <c r="F267" s="388"/>
      <c r="G267" s="388"/>
      <c r="H267" s="388"/>
      <c r="I267" s="388"/>
      <c r="J267" s="388"/>
      <c r="K267" s="388"/>
      <c r="L267" s="388"/>
      <c r="M267" s="388"/>
      <c r="N267" s="388"/>
      <c r="O267" s="388"/>
      <c r="P267" s="388"/>
      <c r="Q267" s="388"/>
      <c r="R267" s="388"/>
      <c r="S267" s="388"/>
      <c r="T267" s="388"/>
      <c r="U267" s="388"/>
      <c r="V267" s="388"/>
      <c r="W267" s="388"/>
      <c r="X267" s="388"/>
      <c r="Y267" s="388"/>
      <c r="Z267" s="388"/>
      <c r="AA267" s="388"/>
      <c r="AB267" s="388"/>
      <c r="AC267" s="388"/>
      <c r="AD267" s="388"/>
      <c r="AE267" s="115"/>
      <c r="AF267" s="115"/>
      <c r="AG267" s="115"/>
      <c r="AH267" s="115"/>
      <c r="AI267" s="115"/>
      <c r="AJ267" s="115"/>
    </row>
    <row r="268" spans="2:34" ht="19.5" customHeight="1">
      <c r="B268" s="20" t="s">
        <v>258</v>
      </c>
      <c r="C268" s="154" t="s">
        <v>421</v>
      </c>
      <c r="D268" s="352" t="s">
        <v>387</v>
      </c>
      <c r="E268" s="353"/>
      <c r="F268" s="353"/>
      <c r="G268" s="354"/>
      <c r="H268" s="138"/>
      <c r="I268" s="136"/>
      <c r="J268" s="136"/>
      <c r="K268" s="136"/>
      <c r="L268" s="35"/>
      <c r="M268" s="35"/>
      <c r="N268" s="35"/>
      <c r="O268" s="115"/>
      <c r="P268" s="115"/>
      <c r="Q268" s="115"/>
      <c r="R268" s="115"/>
      <c r="S268" s="115"/>
      <c r="T268" s="115"/>
      <c r="U268" s="115"/>
      <c r="V268" s="115"/>
      <c r="W268" s="115"/>
      <c r="X268" s="115"/>
      <c r="Y268" s="115"/>
      <c r="Z268" s="115"/>
      <c r="AA268" s="115"/>
      <c r="AB268" s="115"/>
      <c r="AC268" s="115"/>
      <c r="AD268" s="115"/>
      <c r="AE268" s="115"/>
      <c r="AF268" s="115"/>
      <c r="AG268" s="115"/>
      <c r="AH268" s="111"/>
    </row>
    <row r="269" spans="2:34" ht="19.5" customHeight="1">
      <c r="B269" s="25" t="s">
        <v>259</v>
      </c>
      <c r="C269" s="155" t="s">
        <v>421</v>
      </c>
      <c r="D269" s="355"/>
      <c r="E269" s="356"/>
      <c r="F269" s="356"/>
      <c r="G269" s="357"/>
      <c r="H269" s="104"/>
      <c r="I269" s="36">
        <v>16</v>
      </c>
      <c r="J269" s="36">
        <v>17</v>
      </c>
      <c r="K269" s="37"/>
      <c r="L269" s="106"/>
      <c r="M269" s="45"/>
      <c r="N269" s="45"/>
      <c r="O269" s="115"/>
      <c r="P269" s="115"/>
      <c r="Q269" s="115"/>
      <c r="R269" s="115"/>
      <c r="S269" s="115"/>
      <c r="T269" s="115"/>
      <c r="U269" s="115"/>
      <c r="V269" s="115"/>
      <c r="W269" s="115"/>
      <c r="X269" s="115"/>
      <c r="Y269" s="115"/>
      <c r="Z269" s="115"/>
      <c r="AA269" s="115"/>
      <c r="AB269" s="115"/>
      <c r="AC269" s="115"/>
      <c r="AD269" s="115"/>
      <c r="AE269" s="115"/>
      <c r="AF269" s="115"/>
      <c r="AG269" s="115"/>
      <c r="AH269" s="111"/>
    </row>
    <row r="270" spans="2:34" ht="9.75" customHeight="1">
      <c r="B270" s="32"/>
      <c r="C270" s="33"/>
      <c r="D270" s="34"/>
      <c r="E270" s="34"/>
      <c r="F270" s="34"/>
      <c r="G270" s="34"/>
      <c r="H270" s="35"/>
      <c r="I270" s="35" t="s">
        <v>482</v>
      </c>
      <c r="J270" s="35" t="s">
        <v>482</v>
      </c>
      <c r="K270" s="191"/>
      <c r="L270" s="35"/>
      <c r="M270" s="35"/>
      <c r="N270" s="47"/>
      <c r="O270" s="115"/>
      <c r="P270" s="115"/>
      <c r="Q270" s="115"/>
      <c r="R270" s="115"/>
      <c r="S270" s="115"/>
      <c r="T270" s="115"/>
      <c r="U270" s="115"/>
      <c r="V270" s="115"/>
      <c r="W270" s="115"/>
      <c r="X270" s="115"/>
      <c r="Y270" s="115"/>
      <c r="Z270" s="115"/>
      <c r="AA270" s="115"/>
      <c r="AB270" s="115"/>
      <c r="AC270" s="115"/>
      <c r="AD270" s="115"/>
      <c r="AE270" s="115"/>
      <c r="AF270" s="115"/>
      <c r="AG270" s="115"/>
      <c r="AH270" s="111"/>
    </row>
    <row r="271" spans="2:34" ht="19.5" customHeight="1" thickBot="1">
      <c r="B271" s="20" t="s">
        <v>39</v>
      </c>
      <c r="C271" s="154" t="s">
        <v>379</v>
      </c>
      <c r="D271" s="352" t="s">
        <v>388</v>
      </c>
      <c r="E271" s="353"/>
      <c r="F271" s="353"/>
      <c r="G271" s="354"/>
      <c r="H271" s="197"/>
      <c r="I271" s="195">
        <v>21</v>
      </c>
      <c r="J271" s="195">
        <v>21</v>
      </c>
      <c r="K271" s="196"/>
      <c r="L271" s="35"/>
      <c r="M271" s="35"/>
      <c r="N271" s="47"/>
      <c r="O271" s="115"/>
      <c r="P271" s="115"/>
      <c r="Q271" s="115"/>
      <c r="R271" s="115"/>
      <c r="S271" s="115"/>
      <c r="T271" s="115"/>
      <c r="U271" s="115"/>
      <c r="V271" s="115"/>
      <c r="W271" s="115"/>
      <c r="X271" s="115"/>
      <c r="Y271" s="115"/>
      <c r="Z271" s="115"/>
      <c r="AA271" s="115"/>
      <c r="AB271" s="115"/>
      <c r="AC271" s="115"/>
      <c r="AD271" s="115"/>
      <c r="AE271" s="115"/>
      <c r="AF271" s="115"/>
      <c r="AG271" s="115"/>
      <c r="AH271" s="111"/>
    </row>
    <row r="272" spans="2:34" ht="19.5" customHeight="1" thickTop="1">
      <c r="B272" s="25" t="s">
        <v>271</v>
      </c>
      <c r="C272" s="155" t="s">
        <v>524</v>
      </c>
      <c r="D272" s="355"/>
      <c r="E272" s="356"/>
      <c r="F272" s="356"/>
      <c r="G272" s="357"/>
      <c r="H272" s="35"/>
      <c r="I272" s="35"/>
      <c r="J272" s="35"/>
      <c r="K272" s="35"/>
      <c r="L272" s="36">
        <v>14</v>
      </c>
      <c r="M272" s="36">
        <v>15</v>
      </c>
      <c r="N272" s="37"/>
      <c r="O272" s="115"/>
      <c r="P272" s="115"/>
      <c r="Q272" s="115"/>
      <c r="R272" s="115"/>
      <c r="S272" s="115"/>
      <c r="T272" s="115"/>
      <c r="U272" s="115"/>
      <c r="V272" s="115"/>
      <c r="W272" s="115"/>
      <c r="X272" s="115"/>
      <c r="Y272" s="115"/>
      <c r="Z272" s="115"/>
      <c r="AA272" s="115"/>
      <c r="AB272" s="115"/>
      <c r="AC272" s="115"/>
      <c r="AD272" s="115"/>
      <c r="AE272" s="115"/>
      <c r="AF272" s="115"/>
      <c r="AG272" s="115"/>
      <c r="AH272" s="111"/>
    </row>
    <row r="273" spans="2:34" ht="9.75" customHeight="1" thickBot="1">
      <c r="B273" s="32"/>
      <c r="C273" s="33"/>
      <c r="D273" s="122"/>
      <c r="E273" s="122"/>
      <c r="F273" s="122"/>
      <c r="G273" s="122"/>
      <c r="H273" s="35"/>
      <c r="I273" s="35"/>
      <c r="J273" s="35"/>
      <c r="K273" s="35"/>
      <c r="L273" s="35" t="s">
        <v>482</v>
      </c>
      <c r="M273" s="35" t="s">
        <v>482</v>
      </c>
      <c r="N273" s="47"/>
      <c r="O273" s="115"/>
      <c r="P273" s="115"/>
      <c r="Q273" s="115"/>
      <c r="R273" s="115"/>
      <c r="S273" s="115"/>
      <c r="T273" s="115"/>
      <c r="U273" s="115"/>
      <c r="V273" s="115"/>
      <c r="W273" s="115"/>
      <c r="X273" s="115"/>
      <c r="Y273" s="115"/>
      <c r="Z273" s="115"/>
      <c r="AA273" s="115"/>
      <c r="AB273" s="115"/>
      <c r="AC273" s="115"/>
      <c r="AD273" s="115"/>
      <c r="AE273" s="115"/>
      <c r="AF273" s="115"/>
      <c r="AG273" s="115"/>
      <c r="AH273" s="111"/>
    </row>
    <row r="274" spans="2:34" ht="19.5" customHeight="1" thickBot="1" thickTop="1">
      <c r="B274" s="20" t="s">
        <v>283</v>
      </c>
      <c r="C274" s="154" t="s">
        <v>361</v>
      </c>
      <c r="D274" s="395" t="s">
        <v>389</v>
      </c>
      <c r="E274" s="390"/>
      <c r="F274" s="390"/>
      <c r="G274" s="412"/>
      <c r="H274" s="35"/>
      <c r="I274" s="35"/>
      <c r="J274" s="35"/>
      <c r="K274" s="35"/>
      <c r="L274" s="36">
        <v>21</v>
      </c>
      <c r="M274" s="36">
        <v>21</v>
      </c>
      <c r="N274" s="200"/>
      <c r="O274" s="199"/>
      <c r="P274" s="216"/>
      <c r="Q274" s="115"/>
      <c r="R274" s="115"/>
      <c r="S274" s="115"/>
      <c r="T274" s="115"/>
      <c r="U274" s="115"/>
      <c r="V274" s="115"/>
      <c r="W274" s="115"/>
      <c r="X274" s="115"/>
      <c r="Y274" s="115"/>
      <c r="Z274" s="115"/>
      <c r="AA274" s="115"/>
      <c r="AB274" s="115"/>
      <c r="AC274" s="115"/>
      <c r="AD274" s="115"/>
      <c r="AE274" s="115"/>
      <c r="AF274" s="115"/>
      <c r="AG274" s="115"/>
      <c r="AH274" s="111"/>
    </row>
    <row r="275" spans="2:34" ht="19.5" customHeight="1" thickTop="1">
      <c r="B275" s="25" t="s">
        <v>284</v>
      </c>
      <c r="C275" s="155" t="s">
        <v>423</v>
      </c>
      <c r="D275" s="396"/>
      <c r="E275" s="393"/>
      <c r="F275" s="393"/>
      <c r="G275" s="413"/>
      <c r="H275" s="193"/>
      <c r="I275" s="189">
        <v>21</v>
      </c>
      <c r="J275" s="189">
        <v>21</v>
      </c>
      <c r="K275" s="190"/>
      <c r="L275" s="204"/>
      <c r="M275" s="35"/>
      <c r="N275" s="191"/>
      <c r="O275" s="123"/>
      <c r="P275" s="217"/>
      <c r="Q275" s="115"/>
      <c r="R275" s="115"/>
      <c r="S275" s="115"/>
      <c r="T275" s="115"/>
      <c r="U275" s="115"/>
      <c r="V275" s="115"/>
      <c r="W275" s="115"/>
      <c r="X275" s="115"/>
      <c r="Y275" s="115"/>
      <c r="Z275" s="115"/>
      <c r="AA275" s="115"/>
      <c r="AB275" s="115"/>
      <c r="AC275" s="115"/>
      <c r="AD275" s="115"/>
      <c r="AE275" s="115"/>
      <c r="AF275" s="115"/>
      <c r="AG275" s="115"/>
      <c r="AH275" s="111"/>
    </row>
    <row r="276" spans="2:34" ht="9.75" customHeight="1" thickBot="1">
      <c r="B276" s="15"/>
      <c r="C276" s="23"/>
      <c r="D276" s="122"/>
      <c r="E276" s="122"/>
      <c r="F276" s="122"/>
      <c r="G276" s="122"/>
      <c r="H276" s="35"/>
      <c r="I276" s="35" t="s">
        <v>482</v>
      </c>
      <c r="J276" s="35" t="s">
        <v>482</v>
      </c>
      <c r="K276" s="191"/>
      <c r="L276" s="205"/>
      <c r="M276" s="197"/>
      <c r="N276" s="201"/>
      <c r="O276" s="123"/>
      <c r="P276" s="217"/>
      <c r="Q276" s="115"/>
      <c r="R276" s="115"/>
      <c r="S276" s="115"/>
      <c r="T276" s="115"/>
      <c r="U276" s="115"/>
      <c r="V276" s="115"/>
      <c r="W276" s="115"/>
      <c r="X276" s="115"/>
      <c r="Y276" s="115"/>
      <c r="Z276" s="115"/>
      <c r="AA276" s="115"/>
      <c r="AB276" s="115"/>
      <c r="AC276" s="115"/>
      <c r="AD276" s="115"/>
      <c r="AE276" s="115"/>
      <c r="AF276" s="115"/>
      <c r="AG276" s="115"/>
      <c r="AH276" s="111"/>
    </row>
    <row r="277" spans="2:34" ht="19.5" customHeight="1" thickTop="1">
      <c r="B277" s="20" t="s">
        <v>252</v>
      </c>
      <c r="C277" s="154" t="s">
        <v>428</v>
      </c>
      <c r="D277" s="395" t="s">
        <v>384</v>
      </c>
      <c r="E277" s="390"/>
      <c r="F277" s="390"/>
      <c r="G277" s="412"/>
      <c r="H277" s="138"/>
      <c r="I277" s="58">
        <v>15</v>
      </c>
      <c r="J277" s="58">
        <v>14</v>
      </c>
      <c r="K277" s="74"/>
      <c r="L277" s="35"/>
      <c r="M277" s="35"/>
      <c r="N277" s="35"/>
      <c r="O277" s="123"/>
      <c r="P277" s="217"/>
      <c r="Q277" s="115"/>
      <c r="R277" s="115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15"/>
      <c r="AD277" s="115"/>
      <c r="AE277" s="115"/>
      <c r="AF277" s="115"/>
      <c r="AG277" s="115"/>
      <c r="AH277" s="111"/>
    </row>
    <row r="278" spans="2:34" ht="19.5" customHeight="1">
      <c r="B278" s="25" t="s">
        <v>254</v>
      </c>
      <c r="C278" s="155" t="s">
        <v>253</v>
      </c>
      <c r="D278" s="396"/>
      <c r="E278" s="393"/>
      <c r="F278" s="393"/>
      <c r="G278" s="413"/>
      <c r="H278" s="104"/>
      <c r="I278" s="35"/>
      <c r="J278" s="35"/>
      <c r="K278" s="35"/>
      <c r="L278" s="35"/>
      <c r="M278" s="35"/>
      <c r="N278" s="35"/>
      <c r="O278" s="123"/>
      <c r="P278" s="217"/>
      <c r="Q278" s="115"/>
      <c r="R278" s="115"/>
      <c r="S278" s="163" t="s">
        <v>342</v>
      </c>
      <c r="T278" s="73"/>
      <c r="U278" s="73"/>
      <c r="V278" s="73"/>
      <c r="W278" s="73"/>
      <c r="X278" s="73"/>
      <c r="Y278" s="73"/>
      <c r="Z278" s="73"/>
      <c r="AA278" s="73"/>
      <c r="AB278" s="73"/>
      <c r="AC278" s="115"/>
      <c r="AD278" s="115"/>
      <c r="AE278" s="115"/>
      <c r="AF278" s="115"/>
      <c r="AG278" s="115"/>
      <c r="AH278" s="111"/>
    </row>
    <row r="279" spans="2:35" ht="19.5" customHeight="1" thickBot="1">
      <c r="B279" s="32"/>
      <c r="C279" s="33"/>
      <c r="D279" s="152"/>
      <c r="E279" s="152"/>
      <c r="F279" s="152"/>
      <c r="G279" s="152"/>
      <c r="H279" s="35"/>
      <c r="I279" s="35"/>
      <c r="J279" s="35"/>
      <c r="K279" s="35"/>
      <c r="L279" s="35"/>
      <c r="M279" s="35"/>
      <c r="N279" s="36"/>
      <c r="O279" s="36">
        <v>21</v>
      </c>
      <c r="P279" s="200">
        <v>21</v>
      </c>
      <c r="Q279" s="205"/>
      <c r="R279" s="218"/>
      <c r="S279" s="280" t="s">
        <v>441</v>
      </c>
      <c r="T279" s="281"/>
      <c r="U279" s="281"/>
      <c r="V279" s="281"/>
      <c r="W279" s="281"/>
      <c r="X279" s="282" t="s">
        <v>463</v>
      </c>
      <c r="Y279" s="282"/>
      <c r="Z279" s="282"/>
      <c r="AA279" s="282"/>
      <c r="AB279" s="273"/>
      <c r="AC279" s="1"/>
      <c r="AD279" s="108"/>
      <c r="AE279" s="108"/>
      <c r="AF279" s="108"/>
      <c r="AG279" s="108"/>
      <c r="AH279" s="108"/>
      <c r="AI279" s="108"/>
    </row>
    <row r="280" spans="2:35" ht="19.5" customHeight="1" thickTop="1">
      <c r="B280" s="20" t="s">
        <v>49</v>
      </c>
      <c r="C280" s="154" t="s">
        <v>420</v>
      </c>
      <c r="D280" s="395" t="s">
        <v>390</v>
      </c>
      <c r="E280" s="390"/>
      <c r="F280" s="390"/>
      <c r="G280" s="412"/>
      <c r="H280" s="104"/>
      <c r="I280" s="35"/>
      <c r="J280" s="35"/>
      <c r="K280" s="35"/>
      <c r="L280" s="35"/>
      <c r="M280" s="35"/>
      <c r="N280" s="36"/>
      <c r="O280" s="36">
        <v>12</v>
      </c>
      <c r="P280" s="112">
        <v>10</v>
      </c>
      <c r="Q280" s="104"/>
      <c r="R280" s="161"/>
      <c r="S280" s="274" t="s">
        <v>442</v>
      </c>
      <c r="T280" s="275"/>
      <c r="U280" s="275"/>
      <c r="V280" s="275"/>
      <c r="W280" s="275"/>
      <c r="X280" s="414" t="s">
        <v>463</v>
      </c>
      <c r="Y280" s="414"/>
      <c r="Z280" s="414"/>
      <c r="AA280" s="414"/>
      <c r="AB280" s="415"/>
      <c r="AC280" s="1"/>
      <c r="AD280" s="108"/>
      <c r="AE280" s="108"/>
      <c r="AF280" s="108"/>
      <c r="AG280" s="108"/>
      <c r="AH280" s="108"/>
      <c r="AI280" s="108"/>
    </row>
    <row r="281" spans="2:35" ht="19.5" customHeight="1" thickBot="1">
      <c r="B281" s="25" t="s">
        <v>287</v>
      </c>
      <c r="C281" s="155" t="s">
        <v>420</v>
      </c>
      <c r="D281" s="396"/>
      <c r="E281" s="393"/>
      <c r="F281" s="393"/>
      <c r="G281" s="413"/>
      <c r="H281" s="103"/>
      <c r="I281" s="43">
        <v>16</v>
      </c>
      <c r="J281" s="43">
        <v>21</v>
      </c>
      <c r="K281" s="44">
        <v>12</v>
      </c>
      <c r="L281" s="35"/>
      <c r="M281" s="35"/>
      <c r="N281" s="35"/>
      <c r="O281" s="35"/>
      <c r="P281" s="54"/>
      <c r="Q281" s="35"/>
      <c r="R281" s="15"/>
      <c r="S281" s="278" t="s">
        <v>96</v>
      </c>
      <c r="T281" s="278"/>
      <c r="U281" s="278"/>
      <c r="V281" s="278"/>
      <c r="W281" s="278"/>
      <c r="X281" s="278"/>
      <c r="Y281" s="278"/>
      <c r="Z281" s="278"/>
      <c r="AA281" s="278"/>
      <c r="AB281" s="278"/>
      <c r="AC281" s="1"/>
      <c r="AD281" s="108"/>
      <c r="AE281" s="108"/>
      <c r="AF281" s="108"/>
      <c r="AG281" s="108"/>
      <c r="AH281" s="108"/>
      <c r="AI281" s="108"/>
    </row>
    <row r="282" spans="2:31" ht="9.75" customHeight="1" thickTop="1">
      <c r="B282" s="32"/>
      <c r="C282" s="33"/>
      <c r="D282" s="34"/>
      <c r="E282" s="34"/>
      <c r="F282" s="34"/>
      <c r="G282" s="34"/>
      <c r="H282" s="35"/>
      <c r="I282" s="35" t="s">
        <v>482</v>
      </c>
      <c r="J282" s="35" t="s">
        <v>482</v>
      </c>
      <c r="K282" s="191" t="s">
        <v>482</v>
      </c>
      <c r="L282" s="198"/>
      <c r="M282" s="193"/>
      <c r="N282" s="193"/>
      <c r="O282" s="204"/>
      <c r="P282" s="54"/>
      <c r="Q282" s="35"/>
      <c r="R282" s="15"/>
      <c r="S282" s="279"/>
      <c r="T282" s="279"/>
      <c r="U282" s="279"/>
      <c r="V282" s="279"/>
      <c r="W282" s="279"/>
      <c r="X282" s="279"/>
      <c r="Y282" s="279"/>
      <c r="Z282" s="279"/>
      <c r="AA282" s="279"/>
      <c r="AB282" s="279"/>
      <c r="AC282" s="108"/>
      <c r="AD282" s="1"/>
      <c r="AE282" s="1"/>
    </row>
    <row r="283" spans="2:31" ht="19.5" customHeight="1" thickBot="1">
      <c r="B283" s="20" t="s">
        <v>267</v>
      </c>
      <c r="C283" s="154" t="s">
        <v>268</v>
      </c>
      <c r="D283" s="389" t="s">
        <v>385</v>
      </c>
      <c r="E283" s="390"/>
      <c r="F283" s="390"/>
      <c r="G283" s="390"/>
      <c r="H283" s="194"/>
      <c r="I283" s="195">
        <v>21</v>
      </c>
      <c r="J283" s="195">
        <v>18</v>
      </c>
      <c r="K283" s="196">
        <v>21</v>
      </c>
      <c r="L283" s="35"/>
      <c r="M283" s="35"/>
      <c r="N283" s="35"/>
      <c r="O283" s="219"/>
      <c r="P283" s="54"/>
      <c r="Q283" s="35"/>
      <c r="R283" s="15"/>
      <c r="S283" s="280" t="s">
        <v>443</v>
      </c>
      <c r="T283" s="281"/>
      <c r="U283" s="281"/>
      <c r="V283" s="281"/>
      <c r="W283" s="281"/>
      <c r="X283" s="282" t="s">
        <v>464</v>
      </c>
      <c r="Y283" s="282"/>
      <c r="Z283" s="282"/>
      <c r="AA283" s="282"/>
      <c r="AB283" s="273"/>
      <c r="AC283" s="1"/>
      <c r="AD283" s="1"/>
      <c r="AE283" s="1"/>
    </row>
    <row r="284" spans="2:31" ht="19.5" customHeight="1" thickTop="1">
      <c r="B284" s="25" t="s">
        <v>269</v>
      </c>
      <c r="C284" s="155" t="s">
        <v>400</v>
      </c>
      <c r="D284" s="392"/>
      <c r="E284" s="393"/>
      <c r="F284" s="393"/>
      <c r="G284" s="393"/>
      <c r="H284" s="104"/>
      <c r="I284" s="35"/>
      <c r="J284" s="35"/>
      <c r="K284" s="35"/>
      <c r="L284" s="36">
        <v>21</v>
      </c>
      <c r="M284" s="36">
        <v>13</v>
      </c>
      <c r="N284" s="36">
        <v>21</v>
      </c>
      <c r="O284" s="220"/>
      <c r="P284" s="107"/>
      <c r="Q284" s="35"/>
      <c r="R284" s="15"/>
      <c r="S284" s="274" t="s">
        <v>520</v>
      </c>
      <c r="T284" s="275"/>
      <c r="U284" s="275"/>
      <c r="V284" s="275"/>
      <c r="W284" s="275"/>
      <c r="X284" s="414" t="s">
        <v>543</v>
      </c>
      <c r="Y284" s="414"/>
      <c r="Z284" s="414"/>
      <c r="AA284" s="414"/>
      <c r="AB284" s="415"/>
      <c r="AC284" s="1"/>
      <c r="AD284" s="1"/>
      <c r="AE284" s="1"/>
    </row>
    <row r="285" spans="2:31" ht="9.75" customHeight="1">
      <c r="B285" s="32"/>
      <c r="C285" s="33"/>
      <c r="D285" s="34"/>
      <c r="E285" s="34"/>
      <c r="F285" s="34"/>
      <c r="G285" s="34"/>
      <c r="H285" s="35"/>
      <c r="I285" s="35"/>
      <c r="J285" s="35"/>
      <c r="K285" s="35"/>
      <c r="L285" s="35" t="s">
        <v>482</v>
      </c>
      <c r="M285" s="35" t="s">
        <v>482</v>
      </c>
      <c r="N285" s="47" t="s">
        <v>482</v>
      </c>
      <c r="O285" s="35"/>
      <c r="P285" s="123"/>
      <c r="Q285" s="35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</row>
    <row r="286" spans="2:31" ht="19.5" customHeight="1" thickBot="1">
      <c r="B286" s="20" t="s">
        <v>296</v>
      </c>
      <c r="C286" s="154" t="s">
        <v>297</v>
      </c>
      <c r="D286" s="352" t="s">
        <v>391</v>
      </c>
      <c r="E286" s="353"/>
      <c r="F286" s="353"/>
      <c r="G286" s="354"/>
      <c r="H286" s="35"/>
      <c r="I286" s="35"/>
      <c r="J286" s="35"/>
      <c r="K286" s="35"/>
      <c r="L286" s="36">
        <v>20</v>
      </c>
      <c r="M286" s="36">
        <v>21</v>
      </c>
      <c r="N286" s="37">
        <v>11</v>
      </c>
      <c r="O286" s="35"/>
      <c r="P286" s="123"/>
      <c r="Q286" s="123"/>
      <c r="R286" s="15"/>
      <c r="S286" s="15"/>
      <c r="T286" s="1"/>
      <c r="U286" s="1"/>
      <c r="V286" s="1"/>
      <c r="W286" s="1"/>
      <c r="X286" s="4"/>
      <c r="Y286" s="4"/>
      <c r="Z286" s="4"/>
      <c r="AA286" s="4"/>
      <c r="AB286" s="4"/>
      <c r="AD286" s="1"/>
      <c r="AE286" s="1"/>
    </row>
    <row r="287" spans="2:31" ht="19.5" customHeight="1" thickTop="1">
      <c r="B287" s="25" t="s">
        <v>298</v>
      </c>
      <c r="C287" s="155" t="s">
        <v>297</v>
      </c>
      <c r="D287" s="355"/>
      <c r="E287" s="356"/>
      <c r="F287" s="356"/>
      <c r="G287" s="357"/>
      <c r="H287" s="193"/>
      <c r="I287" s="189">
        <v>21</v>
      </c>
      <c r="J287" s="189">
        <v>21</v>
      </c>
      <c r="K287" s="190"/>
      <c r="L287" s="35"/>
      <c r="M287" s="35"/>
      <c r="N287" s="47"/>
      <c r="O287" s="123"/>
      <c r="P287" s="123"/>
      <c r="Q287" s="123"/>
      <c r="R287" s="15"/>
      <c r="S287" s="108"/>
      <c r="T287" s="1"/>
      <c r="U287" s="1"/>
      <c r="V287" s="1"/>
      <c r="W287" s="1"/>
      <c r="X287" s="1"/>
      <c r="Y287" s="1"/>
      <c r="Z287" s="4"/>
      <c r="AA287" s="4"/>
      <c r="AB287" s="4"/>
      <c r="AD287" s="1"/>
      <c r="AE287" s="1"/>
    </row>
    <row r="288" spans="2:31" ht="9.75" customHeight="1">
      <c r="B288" s="15"/>
      <c r="C288" s="23"/>
      <c r="D288" s="122"/>
      <c r="E288" s="122"/>
      <c r="F288" s="122"/>
      <c r="G288" s="122"/>
      <c r="H288" s="35"/>
      <c r="I288" s="35" t="s">
        <v>482</v>
      </c>
      <c r="J288" s="35" t="s">
        <v>482</v>
      </c>
      <c r="K288" s="191"/>
      <c r="L288" s="45"/>
      <c r="M288" s="45"/>
      <c r="N288" s="46"/>
      <c r="O288" s="123"/>
      <c r="P288" s="123"/>
      <c r="Q288" s="123"/>
      <c r="R288" s="15"/>
      <c r="S288" s="108"/>
      <c r="T288" s="1"/>
      <c r="U288" s="1"/>
      <c r="V288" s="1"/>
      <c r="W288" s="1"/>
      <c r="X288" s="1"/>
      <c r="Y288" s="1"/>
      <c r="Z288" s="4"/>
      <c r="AA288" s="4"/>
      <c r="AB288" s="4"/>
      <c r="AD288" s="1"/>
      <c r="AE288" s="1"/>
    </row>
    <row r="289" spans="2:31" ht="19.5" customHeight="1">
      <c r="B289" s="20" t="s">
        <v>302</v>
      </c>
      <c r="C289" s="154" t="s">
        <v>90</v>
      </c>
      <c r="D289" s="395" t="s">
        <v>386</v>
      </c>
      <c r="E289" s="390"/>
      <c r="F289" s="390"/>
      <c r="G289" s="412"/>
      <c r="H289" s="138"/>
      <c r="I289" s="58">
        <v>15</v>
      </c>
      <c r="J289" s="58">
        <v>18</v>
      </c>
      <c r="K289" s="74"/>
      <c r="L289" s="35"/>
      <c r="M289" s="35"/>
      <c r="N289" s="35"/>
      <c r="O289" s="123"/>
      <c r="P289" s="123"/>
      <c r="Q289" s="123"/>
      <c r="R289" s="15"/>
      <c r="S289" s="108"/>
      <c r="T289" s="1"/>
      <c r="U289" s="1"/>
      <c r="V289" s="1"/>
      <c r="W289" s="1"/>
      <c r="X289" s="1"/>
      <c r="Y289" s="1"/>
      <c r="Z289" s="4"/>
      <c r="AA289" s="4"/>
      <c r="AB289" s="4"/>
      <c r="AD289" s="1"/>
      <c r="AE289" s="1"/>
    </row>
    <row r="290" spans="2:31" ht="19.5" customHeight="1">
      <c r="B290" s="25" t="s">
        <v>27</v>
      </c>
      <c r="C290" s="155" t="s">
        <v>90</v>
      </c>
      <c r="D290" s="396"/>
      <c r="E290" s="393"/>
      <c r="F290" s="393"/>
      <c r="G290" s="413"/>
      <c r="H290" s="104"/>
      <c r="I290" s="35"/>
      <c r="J290" s="35"/>
      <c r="K290" s="35"/>
      <c r="L290" s="35"/>
      <c r="M290" s="35"/>
      <c r="N290" s="35"/>
      <c r="O290" s="123"/>
      <c r="P290" s="123"/>
      <c r="Q290" s="123"/>
      <c r="R290" s="15"/>
      <c r="S290" s="108"/>
      <c r="T290" s="1"/>
      <c r="U290" s="1"/>
      <c r="V290" s="1"/>
      <c r="W290" s="1"/>
      <c r="X290" s="1"/>
      <c r="Y290" s="1"/>
      <c r="Z290" s="4"/>
      <c r="AA290" s="4"/>
      <c r="AB290" s="4"/>
      <c r="AD290" s="1"/>
      <c r="AE290" s="1"/>
    </row>
    <row r="291" spans="2:31" ht="39.75" customHeight="1" thickBot="1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</row>
    <row r="292" spans="2:36" ht="13.5" customHeight="1">
      <c r="B292" s="377" t="s">
        <v>23</v>
      </c>
      <c r="C292" s="378"/>
      <c r="D292" s="361" t="str">
        <f>B294</f>
        <v>八木真和</v>
      </c>
      <c r="E292" s="313"/>
      <c r="F292" s="313"/>
      <c r="G292" s="314"/>
      <c r="H292" s="312" t="str">
        <f>B297</f>
        <v>岸祐哉</v>
      </c>
      <c r="I292" s="313"/>
      <c r="J292" s="313"/>
      <c r="K292" s="314"/>
      <c r="L292" s="312" t="str">
        <f>B300</f>
        <v>黒瀬雅彦</v>
      </c>
      <c r="M292" s="313"/>
      <c r="N292" s="313"/>
      <c r="O292" s="314"/>
      <c r="P292" s="312" t="str">
        <f>B303</f>
        <v>藤澤誠</v>
      </c>
      <c r="Q292" s="313"/>
      <c r="R292" s="313"/>
      <c r="S292" s="314"/>
      <c r="T292" s="312" t="str">
        <f>B306</f>
        <v>中村洋一</v>
      </c>
      <c r="U292" s="313"/>
      <c r="V292" s="313"/>
      <c r="W292" s="314"/>
      <c r="X292" s="315" t="s">
        <v>110</v>
      </c>
      <c r="Y292" s="316"/>
      <c r="Z292" s="316"/>
      <c r="AA292" s="317"/>
      <c r="AB292" s="4"/>
      <c r="AC292" s="318" t="s">
        <v>61</v>
      </c>
      <c r="AD292" s="319"/>
      <c r="AE292" s="320" t="s">
        <v>62</v>
      </c>
      <c r="AF292" s="321"/>
      <c r="AG292" s="322"/>
      <c r="AH292" s="265" t="s">
        <v>63</v>
      </c>
      <c r="AI292" s="266"/>
      <c r="AJ292" s="267"/>
    </row>
    <row r="293" spans="2:36" ht="13.5" customHeight="1" thickBot="1">
      <c r="B293" s="379"/>
      <c r="C293" s="380"/>
      <c r="D293" s="376" t="str">
        <f>B295</f>
        <v>近藤みゆき</v>
      </c>
      <c r="E293" s="277"/>
      <c r="F293" s="277"/>
      <c r="G293" s="269"/>
      <c r="H293" s="276" t="str">
        <f>B298</f>
        <v>宮崎舞</v>
      </c>
      <c r="I293" s="277"/>
      <c r="J293" s="277"/>
      <c r="K293" s="269"/>
      <c r="L293" s="276" t="str">
        <f>B301</f>
        <v>上野久美</v>
      </c>
      <c r="M293" s="277"/>
      <c r="N293" s="277"/>
      <c r="O293" s="269"/>
      <c r="P293" s="276" t="str">
        <f>B304</f>
        <v>島本茉奈</v>
      </c>
      <c r="Q293" s="277"/>
      <c r="R293" s="277"/>
      <c r="S293" s="269"/>
      <c r="T293" s="276" t="str">
        <f>B307</f>
        <v>中川英美</v>
      </c>
      <c r="U293" s="277"/>
      <c r="V293" s="277"/>
      <c r="W293" s="269"/>
      <c r="X293" s="268" t="s">
        <v>111</v>
      </c>
      <c r="Y293" s="306"/>
      <c r="Z293" s="306"/>
      <c r="AA293" s="307"/>
      <c r="AB293" s="4"/>
      <c r="AC293" s="86" t="s">
        <v>64</v>
      </c>
      <c r="AD293" s="87" t="s">
        <v>65</v>
      </c>
      <c r="AE293" s="86" t="s">
        <v>66</v>
      </c>
      <c r="AF293" s="87" t="s">
        <v>67</v>
      </c>
      <c r="AG293" s="88" t="s">
        <v>68</v>
      </c>
      <c r="AH293" s="87" t="s">
        <v>69</v>
      </c>
      <c r="AI293" s="87" t="s">
        <v>67</v>
      </c>
      <c r="AJ293" s="88" t="s">
        <v>68</v>
      </c>
    </row>
    <row r="294" spans="2:36" ht="13.5" customHeight="1">
      <c r="B294" s="77" t="s">
        <v>276</v>
      </c>
      <c r="C294" s="78" t="s">
        <v>256</v>
      </c>
      <c r="D294" s="341"/>
      <c r="E294" s="342"/>
      <c r="F294" s="342"/>
      <c r="G294" s="343"/>
      <c r="H294" s="139">
        <v>21</v>
      </c>
      <c r="I294" s="12" t="str">
        <f>IF(H294="","","-")</f>
        <v>-</v>
      </c>
      <c r="J294" s="140">
        <v>12</v>
      </c>
      <c r="K294" s="346" t="str">
        <f>IF(H294&lt;&gt;"",IF(H294&gt;J294,IF(H295&gt;J295,"○",IF(H296&gt;J296,"○","×")),IF(H295&gt;J295,IF(H296&gt;J296,"○","×"),"×")),"")</f>
        <v>○</v>
      </c>
      <c r="L294" s="139">
        <v>11</v>
      </c>
      <c r="M294" s="13" t="str">
        <f aca="true" t="shared" si="58" ref="M294:M299">IF(L294="","","-")</f>
        <v>-</v>
      </c>
      <c r="N294" s="141">
        <v>21</v>
      </c>
      <c r="O294" s="346" t="str">
        <f>IF(L294&lt;&gt;"",IF(L294&gt;N294,IF(L295&gt;N295,"○",IF(L296&gt;N296,"○","×")),IF(L295&gt;N295,IF(L296&gt;N296,"○","×"),"×")),"")</f>
        <v>×</v>
      </c>
      <c r="P294" s="139">
        <v>17</v>
      </c>
      <c r="Q294" s="13" t="str">
        <f aca="true" t="shared" si="59" ref="Q294:Q302">IF(P294="","","-")</f>
        <v>-</v>
      </c>
      <c r="R294" s="141">
        <v>21</v>
      </c>
      <c r="S294" s="346" t="str">
        <f>IF(P294&lt;&gt;"",IF(P294&gt;R294,IF(P295&gt;R295,"○",IF(P296&gt;R296,"○","×")),IF(P295&gt;R295,IF(P296&gt;R296,"○","×"),"×")),"")</f>
        <v>×</v>
      </c>
      <c r="T294" s="139">
        <v>21</v>
      </c>
      <c r="U294" s="13" t="str">
        <f aca="true" t="shared" si="60" ref="U294:U305">IF(T294="","","-")</f>
        <v>-</v>
      </c>
      <c r="V294" s="141">
        <v>16</v>
      </c>
      <c r="W294" s="308" t="str">
        <f>IF(T294&lt;&gt;"",IF(T294&gt;V294,IF(T295&gt;V295,"○",IF(T296&gt;V296,"○","×")),IF(T295&gt;V295,IF(T296&gt;V296,"○","×"),"×")),"")</f>
        <v>○</v>
      </c>
      <c r="X294" s="309" t="s">
        <v>418</v>
      </c>
      <c r="Y294" s="310"/>
      <c r="Z294" s="310"/>
      <c r="AA294" s="311"/>
      <c r="AB294" s="4"/>
      <c r="AC294" s="90"/>
      <c r="AD294" s="91"/>
      <c r="AE294" s="125"/>
      <c r="AF294" s="126"/>
      <c r="AG294" s="92"/>
      <c r="AH294" s="91"/>
      <c r="AI294" s="91"/>
      <c r="AJ294" s="92"/>
    </row>
    <row r="295" spans="2:36" ht="13.5" customHeight="1">
      <c r="B295" s="79" t="s">
        <v>41</v>
      </c>
      <c r="C295" s="80" t="s">
        <v>256</v>
      </c>
      <c r="D295" s="344"/>
      <c r="E295" s="305"/>
      <c r="F295" s="305"/>
      <c r="G295" s="288"/>
      <c r="H295" s="139">
        <v>21</v>
      </c>
      <c r="I295" s="12" t="str">
        <f>IF(H295="","","-")</f>
        <v>-</v>
      </c>
      <c r="J295" s="143">
        <v>11</v>
      </c>
      <c r="K295" s="270"/>
      <c r="L295" s="139">
        <v>12</v>
      </c>
      <c r="M295" s="12" t="str">
        <f t="shared" si="58"/>
        <v>-</v>
      </c>
      <c r="N295" s="140">
        <v>21</v>
      </c>
      <c r="O295" s="270"/>
      <c r="P295" s="139">
        <v>21</v>
      </c>
      <c r="Q295" s="12" t="str">
        <f t="shared" si="59"/>
        <v>-</v>
      </c>
      <c r="R295" s="140">
        <v>13</v>
      </c>
      <c r="S295" s="270"/>
      <c r="T295" s="139">
        <v>21</v>
      </c>
      <c r="U295" s="12" t="str">
        <f t="shared" si="60"/>
        <v>-</v>
      </c>
      <c r="V295" s="140">
        <v>14</v>
      </c>
      <c r="W295" s="296"/>
      <c r="X295" s="292"/>
      <c r="Y295" s="293"/>
      <c r="Z295" s="293"/>
      <c r="AA295" s="294"/>
      <c r="AB295" s="4"/>
      <c r="AC295" s="90">
        <f>COUNTIF(D294:W296,"○")</f>
        <v>2</v>
      </c>
      <c r="AD295" s="91">
        <f>COUNTIF(D294:W296,"×")</f>
        <v>2</v>
      </c>
      <c r="AE295" s="125">
        <f>(IF((D294&gt;F294),1,0))+(IF((D295&gt;F295),1,0))+(IF((D296&gt;F296),1,0))+(IF((H294&gt;J294),1,0))+(IF((H295&gt;J295),1,0))+(IF((H296&gt;J296),1,0))+(IF((L294&gt;N294),1,0))+(IF((L295&gt;N295),1,0))+(IF((L296&gt;N296),1,0))+(IF((P294&gt;R294),1,0))+(IF((P295&gt;R295),1,0))+(IF((P296&gt;R296),1,0))+(IF((T294&gt;V294),1,0))+(IF((T295&gt;V295),1,0))+(IF((T296&gt;V296),1,0))</f>
        <v>5</v>
      </c>
      <c r="AF295" s="126">
        <f>(IF((D294&lt;F294),1,0))+(IF((D295&lt;F295),1,0))+(IF((D296&lt;F296),1,0))+(IF((H294&lt;J294),1,0))+(IF((H295&lt;J295),1,0))+(IF((H296&lt;J296),1,0))+(IF((L294&lt;N294),1,0))+(IF((L295&lt;N295),1,0))+(IF((L296&lt;N296),1,0))+(IF((P294&lt;R294),1,0))+(IF((P295&lt;R295),1,0))+(IF((P296&lt;R296),1,0))+(IF((T294&lt;V294),1,0))+(IF((T295&lt;V295),1,0))+(IF((T296&lt;V296),1,0))</f>
        <v>4</v>
      </c>
      <c r="AG295" s="127">
        <f>AE295-AF295</f>
        <v>1</v>
      </c>
      <c r="AH295" s="91">
        <f>SUM(D294:D296,H294:H296,L294:L296,P294:P296,T294:T296)</f>
        <v>159</v>
      </c>
      <c r="AI295" s="91">
        <f>SUM(F294:F296,J294:J296,N294:N296,R294:R296,V294:V296)</f>
        <v>150</v>
      </c>
      <c r="AJ295" s="92">
        <f>AH295-AI295</f>
        <v>9</v>
      </c>
    </row>
    <row r="296" spans="2:36" ht="13.5" customHeight="1">
      <c r="B296" s="79"/>
      <c r="C296" s="81" t="s">
        <v>86</v>
      </c>
      <c r="D296" s="345"/>
      <c r="E296" s="262"/>
      <c r="F296" s="262"/>
      <c r="G296" s="263"/>
      <c r="H296" s="144"/>
      <c r="I296" s="12">
        <f>IF(H296="","","-")</f>
      </c>
      <c r="J296" s="145"/>
      <c r="K296" s="271"/>
      <c r="L296" s="144"/>
      <c r="M296" s="28">
        <f t="shared" si="58"/>
      </c>
      <c r="N296" s="145"/>
      <c r="O296" s="270"/>
      <c r="P296" s="139">
        <v>14</v>
      </c>
      <c r="Q296" s="12" t="str">
        <f t="shared" si="59"/>
        <v>-</v>
      </c>
      <c r="R296" s="140">
        <v>21</v>
      </c>
      <c r="S296" s="270"/>
      <c r="T296" s="139"/>
      <c r="U296" s="12">
        <f t="shared" si="60"/>
      </c>
      <c r="V296" s="140"/>
      <c r="W296" s="296"/>
      <c r="X296" s="29">
        <f>AC295</f>
        <v>2</v>
      </c>
      <c r="Y296" s="30" t="s">
        <v>71</v>
      </c>
      <c r="Z296" s="30">
        <f>AD295</f>
        <v>2</v>
      </c>
      <c r="AA296" s="31" t="s">
        <v>65</v>
      </c>
      <c r="AB296" s="4"/>
      <c r="AC296" s="90"/>
      <c r="AD296" s="91"/>
      <c r="AE296" s="125"/>
      <c r="AF296" s="126"/>
      <c r="AG296" s="92"/>
      <c r="AH296" s="91"/>
      <c r="AI296" s="91"/>
      <c r="AJ296" s="92"/>
    </row>
    <row r="297" spans="2:36" ht="13.5" customHeight="1">
      <c r="B297" s="165" t="s">
        <v>248</v>
      </c>
      <c r="C297" s="83" t="s">
        <v>249</v>
      </c>
      <c r="D297" s="38">
        <f>IF(J294="","",J294)</f>
        <v>12</v>
      </c>
      <c r="E297" s="12" t="str">
        <f aca="true" t="shared" si="61" ref="E297:E308">IF(D297="","","-")</f>
        <v>-</v>
      </c>
      <c r="F297" s="39">
        <f>IF(H294="","",H294)</f>
        <v>21</v>
      </c>
      <c r="G297" s="298" t="str">
        <f>IF(K294="","",IF(K294="○","×",IF(K294="×","○")))</f>
        <v>×</v>
      </c>
      <c r="H297" s="301"/>
      <c r="I297" s="302"/>
      <c r="J297" s="302"/>
      <c r="K297" s="303"/>
      <c r="L297" s="139">
        <v>14</v>
      </c>
      <c r="M297" s="12" t="str">
        <f t="shared" si="58"/>
        <v>-</v>
      </c>
      <c r="N297" s="140">
        <v>21</v>
      </c>
      <c r="O297" s="375" t="str">
        <f>IF(L297&lt;&gt;"",IF(L297&gt;N297,IF(L298&gt;N298,"○",IF(L299&gt;N299,"○","×")),IF(L298&gt;N298,IF(L299&gt;N299,"○","×"),"×")),"")</f>
        <v>×</v>
      </c>
      <c r="P297" s="146">
        <v>6</v>
      </c>
      <c r="Q297" s="55" t="str">
        <f t="shared" si="59"/>
        <v>-</v>
      </c>
      <c r="R297" s="147">
        <v>21</v>
      </c>
      <c r="S297" s="375" t="str">
        <f>IF(P297&lt;&gt;"",IF(P297&gt;R297,IF(P298&gt;R298,"○",IF(P299&gt;R299,"○","×")),IF(P298&gt;R298,IF(P299&gt;R299,"○","×"),"×")),"")</f>
        <v>×</v>
      </c>
      <c r="T297" s="146">
        <v>3</v>
      </c>
      <c r="U297" s="55" t="str">
        <f t="shared" si="60"/>
        <v>-</v>
      </c>
      <c r="V297" s="147">
        <v>21</v>
      </c>
      <c r="W297" s="295" t="str">
        <f>IF(T297&lt;&gt;"",IF(T297&gt;V297,IF(T298&gt;V298,"○",IF(T299&gt;V299,"○","×")),IF(T298&gt;V298,IF(T299&gt;V299,"○","×"),"×")),"")</f>
        <v>×</v>
      </c>
      <c r="X297" s="289" t="s">
        <v>425</v>
      </c>
      <c r="Y297" s="290"/>
      <c r="Z297" s="290"/>
      <c r="AA297" s="291"/>
      <c r="AB297" s="4"/>
      <c r="AC297" s="96"/>
      <c r="AD297" s="97"/>
      <c r="AE297" s="129"/>
      <c r="AF297" s="130"/>
      <c r="AG297" s="98"/>
      <c r="AH297" s="97"/>
      <c r="AI297" s="97"/>
      <c r="AJ297" s="98"/>
    </row>
    <row r="298" spans="2:36" ht="13.5" customHeight="1">
      <c r="B298" s="124" t="s">
        <v>54</v>
      </c>
      <c r="C298" s="84" t="s">
        <v>249</v>
      </c>
      <c r="D298" s="38">
        <f>IF(J295="","",J295)</f>
        <v>11</v>
      </c>
      <c r="E298" s="12" t="str">
        <f t="shared" si="61"/>
        <v>-</v>
      </c>
      <c r="F298" s="39">
        <f>IF(H295="","",H295)</f>
        <v>21</v>
      </c>
      <c r="G298" s="299" t="str">
        <f>IF(I295="","",I295)</f>
        <v>-</v>
      </c>
      <c r="H298" s="304"/>
      <c r="I298" s="305"/>
      <c r="J298" s="305"/>
      <c r="K298" s="288"/>
      <c r="L298" s="139">
        <v>19</v>
      </c>
      <c r="M298" s="12" t="str">
        <f t="shared" si="58"/>
        <v>-</v>
      </c>
      <c r="N298" s="140">
        <v>21</v>
      </c>
      <c r="O298" s="270"/>
      <c r="P298" s="139">
        <v>8</v>
      </c>
      <c r="Q298" s="12" t="str">
        <f t="shared" si="59"/>
        <v>-</v>
      </c>
      <c r="R298" s="140">
        <v>21</v>
      </c>
      <c r="S298" s="270"/>
      <c r="T298" s="139">
        <v>6</v>
      </c>
      <c r="U298" s="12" t="str">
        <f t="shared" si="60"/>
        <v>-</v>
      </c>
      <c r="V298" s="140">
        <v>21</v>
      </c>
      <c r="W298" s="296"/>
      <c r="X298" s="292"/>
      <c r="Y298" s="293"/>
      <c r="Z298" s="293"/>
      <c r="AA298" s="294"/>
      <c r="AB298" s="4"/>
      <c r="AC298" s="90">
        <f>COUNTIF(D297:W299,"○")</f>
        <v>0</v>
      </c>
      <c r="AD298" s="91">
        <f>COUNTIF(D297:W299,"×")</f>
        <v>4</v>
      </c>
      <c r="AE298" s="125">
        <f>(IF((D297&gt;F297),1,0))+(IF((D298&gt;F298),1,0))+(IF((D299&gt;F299),1,0))+(IF((H297&gt;J297),1,0))+(IF((H298&gt;J298),1,0))+(IF((H299&gt;J299),1,0))+(IF((L297&gt;N297),1,0))+(IF((L298&gt;N298),1,0))+(IF((L299&gt;N299),1,0))+(IF((P297&gt;R297),1,0))+(IF((P298&gt;R298),1,0))+(IF((P299&gt;R299),1,0))+(IF((T297&gt;V297),1,0))+(IF((T298&gt;V298),1,0))+(IF((T299&gt;V299),1,0))</f>
        <v>0</v>
      </c>
      <c r="AF298" s="126">
        <f>(IF((D297&lt;F297),1,0))+(IF((D298&lt;F298),1,0))+(IF((D299&lt;F299),1,0))+(IF((H297&lt;J297),1,0))+(IF((H298&lt;J298),1,0))+(IF((H299&lt;J299),1,0))+(IF((L297&lt;N297),1,0))+(IF((L298&lt;N298),1,0))+(IF((L299&lt;N299),1,0))+(IF((P297&lt;R297),1,0))+(IF((P298&lt;R298),1,0))+(IF((P299&lt;R299),1,0))+(IF((T297&lt;V297),1,0))+(IF((T298&lt;V298),1,0))+(IF((T299&lt;V299),1,0))</f>
        <v>8</v>
      </c>
      <c r="AG298" s="127">
        <f>AE298-AF298</f>
        <v>-8</v>
      </c>
      <c r="AH298" s="91">
        <f>SUM(D297:D299,H297:H299,L297:L299,P297:P299,T297:T299)</f>
        <v>79</v>
      </c>
      <c r="AI298" s="91">
        <f>SUM(F297:F299,J297:J299,N297:N299,R297:R299,V297:V299)</f>
        <v>168</v>
      </c>
      <c r="AJ298" s="92">
        <f>AH298-AI298</f>
        <v>-89</v>
      </c>
    </row>
    <row r="299" spans="2:36" ht="13.5" customHeight="1">
      <c r="B299" s="85"/>
      <c r="C299" s="50" t="s">
        <v>10</v>
      </c>
      <c r="D299" s="48">
        <f>IF(J296="","",J296)</f>
      </c>
      <c r="E299" s="12">
        <f t="shared" si="61"/>
      </c>
      <c r="F299" s="49">
        <f>IF(H296="","",H296)</f>
      </c>
      <c r="G299" s="323">
        <f>IF(I296="","",I296)</f>
      </c>
      <c r="H299" s="272"/>
      <c r="I299" s="262"/>
      <c r="J299" s="262"/>
      <c r="K299" s="263"/>
      <c r="L299" s="144"/>
      <c r="M299" s="12">
        <f t="shared" si="58"/>
      </c>
      <c r="N299" s="145"/>
      <c r="O299" s="271"/>
      <c r="P299" s="144"/>
      <c r="Q299" s="28">
        <f t="shared" si="59"/>
      </c>
      <c r="R299" s="145"/>
      <c r="S299" s="271"/>
      <c r="T299" s="144"/>
      <c r="U299" s="28">
        <f t="shared" si="60"/>
      </c>
      <c r="V299" s="145"/>
      <c r="W299" s="296"/>
      <c r="X299" s="29">
        <f>AC298</f>
        <v>0</v>
      </c>
      <c r="Y299" s="30" t="s">
        <v>71</v>
      </c>
      <c r="Z299" s="30">
        <f>AD298</f>
        <v>4</v>
      </c>
      <c r="AA299" s="31" t="s">
        <v>65</v>
      </c>
      <c r="AB299" s="4"/>
      <c r="AC299" s="100"/>
      <c r="AD299" s="101"/>
      <c r="AE299" s="132"/>
      <c r="AF299" s="133"/>
      <c r="AG299" s="102"/>
      <c r="AH299" s="101"/>
      <c r="AI299" s="101"/>
      <c r="AJ299" s="102"/>
    </row>
    <row r="300" spans="2:36" ht="13.5" customHeight="1">
      <c r="B300" s="124" t="s">
        <v>31</v>
      </c>
      <c r="C300" s="128" t="s">
        <v>396</v>
      </c>
      <c r="D300" s="38">
        <f>IF(N294="","",N294)</f>
        <v>21</v>
      </c>
      <c r="E300" s="55" t="str">
        <f t="shared" si="61"/>
        <v>-</v>
      </c>
      <c r="F300" s="39">
        <f>IF(L294="","",L294)</f>
        <v>11</v>
      </c>
      <c r="G300" s="298" t="str">
        <f>IF(O294="","",IF(O294="○","×",IF(O294="×","○")))</f>
        <v>○</v>
      </c>
      <c r="H300" s="56">
        <f>IF(N297="","",N297)</f>
        <v>21</v>
      </c>
      <c r="I300" s="12" t="str">
        <f aca="true" t="shared" si="62" ref="I300:I308">IF(H300="","","-")</f>
        <v>-</v>
      </c>
      <c r="J300" s="39">
        <f>IF(L297="","",L297)</f>
        <v>14</v>
      </c>
      <c r="K300" s="298" t="str">
        <f>IF(O297="","",IF(O297="○","×",IF(O297="×","○")))</f>
        <v>○</v>
      </c>
      <c r="L300" s="301"/>
      <c r="M300" s="302"/>
      <c r="N300" s="302"/>
      <c r="O300" s="303"/>
      <c r="P300" s="139">
        <v>14</v>
      </c>
      <c r="Q300" s="12" t="str">
        <f t="shared" si="59"/>
        <v>-</v>
      </c>
      <c r="R300" s="140">
        <v>21</v>
      </c>
      <c r="S300" s="270" t="str">
        <f>IF(P300&lt;&gt;"",IF(P300&gt;R300,IF(P301&gt;R301,"○",IF(P302&gt;R302,"○","×")),IF(P301&gt;R301,IF(P302&gt;R302,"○","×"),"×")),"")</f>
        <v>×</v>
      </c>
      <c r="T300" s="139">
        <v>21</v>
      </c>
      <c r="U300" s="12" t="str">
        <f t="shared" si="60"/>
        <v>-</v>
      </c>
      <c r="V300" s="140">
        <v>17</v>
      </c>
      <c r="W300" s="295" t="str">
        <f>IF(T300&lt;&gt;"",IF(T300&gt;V300,IF(T301&gt;V301,"○",IF(T302&gt;V302,"○","×")),IF(T301&gt;V301,IF(T302&gt;V302,"○","×"),"×")),"")</f>
        <v>○</v>
      </c>
      <c r="X300" s="289" t="s">
        <v>417</v>
      </c>
      <c r="Y300" s="290"/>
      <c r="Z300" s="290"/>
      <c r="AA300" s="291"/>
      <c r="AB300" s="4"/>
      <c r="AC300" s="90"/>
      <c r="AD300" s="91"/>
      <c r="AE300" s="125"/>
      <c r="AF300" s="126"/>
      <c r="AG300" s="92"/>
      <c r="AH300" s="91"/>
      <c r="AI300" s="91"/>
      <c r="AJ300" s="92"/>
    </row>
    <row r="301" spans="2:36" ht="13.5" customHeight="1">
      <c r="B301" s="124" t="s">
        <v>32</v>
      </c>
      <c r="C301" s="80" t="s">
        <v>396</v>
      </c>
      <c r="D301" s="38">
        <f>IF(N295="","",N295)</f>
        <v>21</v>
      </c>
      <c r="E301" s="12" t="str">
        <f t="shared" si="61"/>
        <v>-</v>
      </c>
      <c r="F301" s="39">
        <f>IF(L295="","",L295)</f>
        <v>12</v>
      </c>
      <c r="G301" s="299">
        <f>IF(I298="","",I298)</f>
      </c>
      <c r="H301" s="56">
        <f>IF(N298="","",N298)</f>
        <v>21</v>
      </c>
      <c r="I301" s="12" t="str">
        <f t="shared" si="62"/>
        <v>-</v>
      </c>
      <c r="J301" s="39">
        <f>IF(L298="","",L298)</f>
        <v>19</v>
      </c>
      <c r="K301" s="299" t="str">
        <f>IF(M298="","",M298)</f>
        <v>-</v>
      </c>
      <c r="L301" s="304"/>
      <c r="M301" s="305"/>
      <c r="N301" s="305"/>
      <c r="O301" s="288"/>
      <c r="P301" s="139">
        <v>13</v>
      </c>
      <c r="Q301" s="12" t="str">
        <f t="shared" si="59"/>
        <v>-</v>
      </c>
      <c r="R301" s="140">
        <v>21</v>
      </c>
      <c r="S301" s="270"/>
      <c r="T301" s="139">
        <v>21</v>
      </c>
      <c r="U301" s="12" t="str">
        <f t="shared" si="60"/>
        <v>-</v>
      </c>
      <c r="V301" s="140">
        <v>14</v>
      </c>
      <c r="W301" s="296"/>
      <c r="X301" s="292"/>
      <c r="Y301" s="293"/>
      <c r="Z301" s="293"/>
      <c r="AA301" s="294"/>
      <c r="AB301" s="4"/>
      <c r="AC301" s="90">
        <f>COUNTIF(D300:W302,"○")</f>
        <v>3</v>
      </c>
      <c r="AD301" s="91">
        <f>COUNTIF(D300:W302,"×")</f>
        <v>1</v>
      </c>
      <c r="AE301" s="125">
        <f>(IF((D300&gt;F300),1,0))+(IF((D301&gt;F301),1,0))+(IF((D302&gt;F302),1,0))+(IF((H300&gt;J300),1,0))+(IF((H301&gt;J301),1,0))+(IF((H302&gt;J302),1,0))+(IF((L300&gt;N300),1,0))+(IF((L301&gt;N301),1,0))+(IF((L302&gt;N302),1,0))+(IF((P300&gt;R300),1,0))+(IF((P301&gt;R301),1,0))+(IF((P302&gt;R302),1,0))+(IF((T300&gt;V300),1,0))+(IF((T301&gt;V301),1,0))+(IF((T302&gt;V302),1,0))</f>
        <v>6</v>
      </c>
      <c r="AF301" s="126">
        <f>(IF((D300&lt;F300),1,0))+(IF((D301&lt;F301),1,0))+(IF((D302&lt;F302),1,0))+(IF((H300&lt;J300),1,0))+(IF((H301&lt;J301),1,0))+(IF((H302&lt;J302),1,0))+(IF((L300&lt;N300),1,0))+(IF((L301&lt;N301),1,0))+(IF((L302&lt;N302),1,0))+(IF((P300&lt;R300),1,0))+(IF((P301&lt;R301),1,0))+(IF((P302&lt;R302),1,0))+(IF((T300&lt;V300),1,0))+(IF((T301&lt;V301),1,0))+(IF((T302&lt;V302),1,0))</f>
        <v>2</v>
      </c>
      <c r="AG301" s="127">
        <f>AE301-AF301</f>
        <v>4</v>
      </c>
      <c r="AH301" s="91">
        <f>SUM(D300:D302,H300:H302,L300:L302,P300:P302,T300:T302)</f>
        <v>153</v>
      </c>
      <c r="AI301" s="91">
        <f>SUM(F300:F302,J300:J302,N300:N302,R300:R302,V300:V302)</f>
        <v>129</v>
      </c>
      <c r="AJ301" s="92">
        <f>AH301-AI301</f>
        <v>24</v>
      </c>
    </row>
    <row r="302" spans="2:36" ht="13.5" customHeight="1">
      <c r="B302" s="85"/>
      <c r="C302" s="131" t="s">
        <v>106</v>
      </c>
      <c r="D302" s="38">
        <f>IF(N296="","",N296)</f>
      </c>
      <c r="E302" s="12">
        <f t="shared" si="61"/>
      </c>
      <c r="F302" s="39">
        <f>IF(L296="","",L296)</f>
      </c>
      <c r="G302" s="299">
        <f>IF(I299="","",I299)</f>
      </c>
      <c r="H302" s="56">
        <f>IF(N299="","",N299)</f>
      </c>
      <c r="I302" s="12">
        <f t="shared" si="62"/>
      </c>
      <c r="J302" s="39">
        <f>IF(L299="","",L299)</f>
      </c>
      <c r="K302" s="299">
        <f>IF(M299="","",M299)</f>
      </c>
      <c r="L302" s="304"/>
      <c r="M302" s="305"/>
      <c r="N302" s="305"/>
      <c r="O302" s="288"/>
      <c r="P302" s="139"/>
      <c r="Q302" s="12">
        <f t="shared" si="59"/>
      </c>
      <c r="R302" s="140"/>
      <c r="S302" s="271"/>
      <c r="T302" s="139"/>
      <c r="U302" s="12">
        <f t="shared" si="60"/>
      </c>
      <c r="V302" s="140"/>
      <c r="W302" s="297"/>
      <c r="X302" s="29">
        <f>AC301</f>
        <v>3</v>
      </c>
      <c r="Y302" s="30" t="s">
        <v>71</v>
      </c>
      <c r="Z302" s="30">
        <f>AD301</f>
        <v>1</v>
      </c>
      <c r="AA302" s="31" t="s">
        <v>65</v>
      </c>
      <c r="AB302" s="4"/>
      <c r="AC302" s="90"/>
      <c r="AD302" s="91"/>
      <c r="AE302" s="125"/>
      <c r="AF302" s="126"/>
      <c r="AG302" s="92"/>
      <c r="AH302" s="91"/>
      <c r="AI302" s="91"/>
      <c r="AJ302" s="92"/>
    </row>
    <row r="303" spans="2:36" ht="13.5" customHeight="1">
      <c r="B303" s="79" t="s">
        <v>252</v>
      </c>
      <c r="C303" s="80" t="s">
        <v>349</v>
      </c>
      <c r="D303" s="134">
        <f>IF(R294="","",R294)</f>
        <v>21</v>
      </c>
      <c r="E303" s="55" t="str">
        <f t="shared" si="61"/>
        <v>-</v>
      </c>
      <c r="F303" s="62">
        <f>IF(P294="","",P294)</f>
        <v>17</v>
      </c>
      <c r="G303" s="286" t="str">
        <f>IF(S294="","",IF(S294="○","×",IF(S294="×","○")))</f>
        <v>○</v>
      </c>
      <c r="H303" s="61">
        <f>IF(R297="","",R297)</f>
        <v>21</v>
      </c>
      <c r="I303" s="55" t="str">
        <f t="shared" si="62"/>
        <v>-</v>
      </c>
      <c r="J303" s="62">
        <f>IF(P297="","",P297)</f>
        <v>6</v>
      </c>
      <c r="K303" s="298" t="str">
        <f>IF(S297="","",IF(S297="○","×",IF(S297="×","○")))</f>
        <v>○</v>
      </c>
      <c r="L303" s="62">
        <f>IF(R300="","",R300)</f>
        <v>21</v>
      </c>
      <c r="M303" s="55" t="str">
        <f aca="true" t="shared" si="63" ref="M303:M308">IF(L303="","","-")</f>
        <v>-</v>
      </c>
      <c r="N303" s="62">
        <f>IF(P300="","",P300)</f>
        <v>14</v>
      </c>
      <c r="O303" s="298" t="str">
        <f>IF(S300="","",IF(S300="○","×",IF(S300="×","○")))</f>
        <v>○</v>
      </c>
      <c r="P303" s="301"/>
      <c r="Q303" s="302"/>
      <c r="R303" s="302"/>
      <c r="S303" s="303"/>
      <c r="T303" s="146">
        <v>21</v>
      </c>
      <c r="U303" s="55" t="str">
        <f t="shared" si="60"/>
        <v>-</v>
      </c>
      <c r="V303" s="147">
        <v>13</v>
      </c>
      <c r="W303" s="296" t="str">
        <f>IF(T303&lt;&gt;"",IF(T303&gt;V303,IF(T304&gt;V304,"○",IF(T305&gt;V305,"○","×")),IF(T304&gt;V304,IF(T305&gt;V305,"○","×"),"×")),"")</f>
        <v>○</v>
      </c>
      <c r="X303" s="289" t="s">
        <v>415</v>
      </c>
      <c r="Y303" s="290"/>
      <c r="Z303" s="290"/>
      <c r="AA303" s="291"/>
      <c r="AB303" s="4"/>
      <c r="AC303" s="96"/>
      <c r="AD303" s="97"/>
      <c r="AE303" s="129"/>
      <c r="AF303" s="130"/>
      <c r="AG303" s="98"/>
      <c r="AH303" s="97"/>
      <c r="AI303" s="97"/>
      <c r="AJ303" s="98"/>
    </row>
    <row r="304" spans="2:36" ht="13.5" customHeight="1">
      <c r="B304" s="79" t="s">
        <v>254</v>
      </c>
      <c r="C304" s="80" t="s">
        <v>253</v>
      </c>
      <c r="D304" s="38">
        <f>IF(R295="","",R295)</f>
        <v>13</v>
      </c>
      <c r="E304" s="12" t="str">
        <f t="shared" si="61"/>
        <v>-</v>
      </c>
      <c r="F304" s="39">
        <f>IF(P295="","",P295)</f>
        <v>21</v>
      </c>
      <c r="G304" s="287" t="str">
        <f>IF(I301="","",I301)</f>
        <v>-</v>
      </c>
      <c r="H304" s="56">
        <f>IF(R298="","",R298)</f>
        <v>21</v>
      </c>
      <c r="I304" s="12" t="str">
        <f t="shared" si="62"/>
        <v>-</v>
      </c>
      <c r="J304" s="39">
        <f>IF(P298="","",P298)</f>
        <v>8</v>
      </c>
      <c r="K304" s="299">
        <f>IF(M301="","",M301)</f>
      </c>
      <c r="L304" s="39">
        <f>IF(R301="","",R301)</f>
        <v>21</v>
      </c>
      <c r="M304" s="12" t="str">
        <f t="shared" si="63"/>
        <v>-</v>
      </c>
      <c r="N304" s="39">
        <f>IF(P301="","",P301)</f>
        <v>13</v>
      </c>
      <c r="O304" s="299" t="str">
        <f>IF(Q301="","",Q301)</f>
        <v>-</v>
      </c>
      <c r="P304" s="304"/>
      <c r="Q304" s="305"/>
      <c r="R304" s="305"/>
      <c r="S304" s="288"/>
      <c r="T304" s="139">
        <v>21</v>
      </c>
      <c r="U304" s="12" t="str">
        <f t="shared" si="60"/>
        <v>-</v>
      </c>
      <c r="V304" s="140">
        <v>14</v>
      </c>
      <c r="W304" s="296"/>
      <c r="X304" s="292"/>
      <c r="Y304" s="293"/>
      <c r="Z304" s="293"/>
      <c r="AA304" s="294"/>
      <c r="AB304" s="4"/>
      <c r="AC304" s="90">
        <f>COUNTIF(D303:W305,"○")</f>
        <v>4</v>
      </c>
      <c r="AD304" s="91">
        <f>COUNTIF(D303:W305,"×")</f>
        <v>0</v>
      </c>
      <c r="AE304" s="125">
        <f>(IF((D303&gt;F303),1,0))+(IF((D304&gt;F304),1,0))+(IF((D305&gt;F305),1,0))+(IF((H303&gt;J303),1,0))+(IF((H304&gt;J304),1,0))+(IF((H305&gt;J305),1,0))+(IF((L303&gt;N303),1,0))+(IF((L304&gt;N304),1,0))+(IF((L305&gt;N305),1,0))+(IF((P303&gt;R303),1,0))+(IF((P304&gt;R304),1,0))+(IF((P305&gt;R305),1,0))+(IF((T303&gt;V303),1,0))+(IF((T304&gt;V304),1,0))+(IF((T305&gt;V305),1,0))</f>
        <v>8</v>
      </c>
      <c r="AF304" s="126">
        <f>(IF((D303&lt;F303),1,0))+(IF((D304&lt;F304),1,0))+(IF((D305&lt;F305),1,0))+(IF((H303&lt;J303),1,0))+(IF((H304&lt;J304),1,0))+(IF((H305&lt;J305),1,0))+(IF((L303&lt;N303),1,0))+(IF((L304&lt;N304),1,0))+(IF((L305&lt;N305),1,0))+(IF((P303&lt;R303),1,0))+(IF((P304&lt;R304),1,0))+(IF((P305&lt;R305),1,0))+(IF((T303&lt;V303),1,0))+(IF((T304&lt;V304),1,0))+(IF((T305&lt;V305),1,0))</f>
        <v>1</v>
      </c>
      <c r="AG304" s="127">
        <f>AE304-AF304</f>
        <v>7</v>
      </c>
      <c r="AH304" s="91">
        <f>SUM(D303:D305,H303:H305,L303:L305,P303:P305,T303:T305)</f>
        <v>181</v>
      </c>
      <c r="AI304" s="91">
        <f>SUM(F303:F305,J303:J305,N303:N305,R303:R305,V303:V305)</f>
        <v>120</v>
      </c>
      <c r="AJ304" s="92">
        <f>AH304-AI304</f>
        <v>61</v>
      </c>
    </row>
    <row r="305" spans="2:36" ht="13.5" customHeight="1">
      <c r="B305" s="85"/>
      <c r="C305" s="81" t="s">
        <v>104</v>
      </c>
      <c r="D305" s="38">
        <f>IF(R296="","",R296)</f>
        <v>21</v>
      </c>
      <c r="E305" s="12" t="str">
        <f t="shared" si="61"/>
        <v>-</v>
      </c>
      <c r="F305" s="39">
        <f>IF(P296="","",P296)</f>
        <v>14</v>
      </c>
      <c r="G305" s="287">
        <f>IF(I302="","",I302)</f>
      </c>
      <c r="H305" s="56">
        <f>IF(R299="","",R299)</f>
      </c>
      <c r="I305" s="12">
        <f t="shared" si="62"/>
      </c>
      <c r="J305" s="39">
        <f>IF(P299="","",P299)</f>
      </c>
      <c r="K305" s="299">
        <f>IF(M302="","",M302)</f>
      </c>
      <c r="L305" s="39">
        <f>IF(R302="","",R302)</f>
      </c>
      <c r="M305" s="12">
        <f t="shared" si="63"/>
      </c>
      <c r="N305" s="39">
        <f>IF(P302="","",P302)</f>
      </c>
      <c r="O305" s="299">
        <f>IF(Q302="","",Q302)</f>
      </c>
      <c r="P305" s="304"/>
      <c r="Q305" s="305"/>
      <c r="R305" s="305"/>
      <c r="S305" s="288"/>
      <c r="T305" s="139"/>
      <c r="U305" s="12">
        <f t="shared" si="60"/>
      </c>
      <c r="V305" s="140"/>
      <c r="W305" s="297"/>
      <c r="X305" s="29">
        <f>AC304</f>
        <v>4</v>
      </c>
      <c r="Y305" s="30" t="s">
        <v>71</v>
      </c>
      <c r="Z305" s="30">
        <f>AD304</f>
        <v>0</v>
      </c>
      <c r="AA305" s="31" t="s">
        <v>65</v>
      </c>
      <c r="AB305" s="4"/>
      <c r="AC305" s="100"/>
      <c r="AD305" s="101"/>
      <c r="AE305" s="132"/>
      <c r="AF305" s="133"/>
      <c r="AG305" s="102"/>
      <c r="AH305" s="101"/>
      <c r="AI305" s="101"/>
      <c r="AJ305" s="102"/>
    </row>
    <row r="306" spans="2:36" ht="13.5" customHeight="1">
      <c r="B306" s="82" t="s">
        <v>250</v>
      </c>
      <c r="C306" s="128" t="s">
        <v>397</v>
      </c>
      <c r="D306" s="134">
        <f>IF(V294="","",V294)</f>
        <v>16</v>
      </c>
      <c r="E306" s="55" t="str">
        <f t="shared" si="61"/>
        <v>-</v>
      </c>
      <c r="F306" s="62">
        <f>IF(T294="","",T294)</f>
        <v>21</v>
      </c>
      <c r="G306" s="286" t="str">
        <f>IF(W294="","",IF(W294="○","×",IF(W294="×","○")))</f>
        <v>×</v>
      </c>
      <c r="H306" s="61">
        <f>IF(V297="","",V297)</f>
        <v>21</v>
      </c>
      <c r="I306" s="55" t="str">
        <f t="shared" si="62"/>
        <v>-</v>
      </c>
      <c r="J306" s="62">
        <f>IF(T297="","",T297)</f>
        <v>3</v>
      </c>
      <c r="K306" s="298" t="str">
        <f>IF(W297="","",IF(W297="○","×",IF(W297="×","○")))</f>
        <v>○</v>
      </c>
      <c r="L306" s="62">
        <f>IF(V300="","",V300)</f>
        <v>17</v>
      </c>
      <c r="M306" s="55" t="str">
        <f t="shared" si="63"/>
        <v>-</v>
      </c>
      <c r="N306" s="62">
        <f>IF(T300="","",T300)</f>
        <v>21</v>
      </c>
      <c r="O306" s="298" t="str">
        <f>IF(W300="","",IF(W300="○","×",IF(W300="×","○")))</f>
        <v>×</v>
      </c>
      <c r="P306" s="61">
        <f>IF(V303="","",V303)</f>
        <v>13</v>
      </c>
      <c r="Q306" s="55" t="str">
        <f>IF(P306="","","-")</f>
        <v>-</v>
      </c>
      <c r="R306" s="62">
        <f>IF(T303="","",T303)</f>
        <v>21</v>
      </c>
      <c r="S306" s="298" t="str">
        <f>IF(W303="","",IF(W303="○","×",IF(W303="×","○")))</f>
        <v>×</v>
      </c>
      <c r="T306" s="301"/>
      <c r="U306" s="302"/>
      <c r="V306" s="302"/>
      <c r="W306" s="303"/>
      <c r="X306" s="289" t="s">
        <v>416</v>
      </c>
      <c r="Y306" s="290"/>
      <c r="Z306" s="290"/>
      <c r="AA306" s="291"/>
      <c r="AB306" s="4"/>
      <c r="AC306" s="90"/>
      <c r="AD306" s="91"/>
      <c r="AE306" s="125"/>
      <c r="AF306" s="126"/>
      <c r="AG306" s="92"/>
      <c r="AH306" s="91"/>
      <c r="AI306" s="91"/>
      <c r="AJ306" s="92"/>
    </row>
    <row r="307" spans="2:36" ht="13.5" customHeight="1">
      <c r="B307" s="79" t="s">
        <v>251</v>
      </c>
      <c r="C307" s="80" t="s">
        <v>397</v>
      </c>
      <c r="D307" s="38">
        <f>IF(V295="","",V295)</f>
        <v>14</v>
      </c>
      <c r="E307" s="12" t="str">
        <f t="shared" si="61"/>
        <v>-</v>
      </c>
      <c r="F307" s="39">
        <f>IF(T295="","",T295)</f>
        <v>21</v>
      </c>
      <c r="G307" s="287">
        <f>IF(I298="","",I298)</f>
      </c>
      <c r="H307" s="56">
        <f>IF(V298="","",V298)</f>
        <v>21</v>
      </c>
      <c r="I307" s="12" t="str">
        <f t="shared" si="62"/>
        <v>-</v>
      </c>
      <c r="J307" s="39">
        <f>IF(T298="","",T298)</f>
        <v>6</v>
      </c>
      <c r="K307" s="299" t="str">
        <f>IF(M304="","",M304)</f>
        <v>-</v>
      </c>
      <c r="L307" s="39">
        <f>IF(V301="","",V301)</f>
        <v>14</v>
      </c>
      <c r="M307" s="12" t="str">
        <f t="shared" si="63"/>
        <v>-</v>
      </c>
      <c r="N307" s="39">
        <f>IF(T301="","",T301)</f>
        <v>21</v>
      </c>
      <c r="O307" s="299">
        <f>IF(Q304="","",Q304)</f>
      </c>
      <c r="P307" s="56">
        <f>IF(V304="","",V304)</f>
        <v>14</v>
      </c>
      <c r="Q307" s="12" t="str">
        <f>IF(P307="","","-")</f>
        <v>-</v>
      </c>
      <c r="R307" s="39">
        <f>IF(T304="","",T304)</f>
        <v>21</v>
      </c>
      <c r="S307" s="299" t="str">
        <f>IF(U304="","",U304)</f>
        <v>-</v>
      </c>
      <c r="T307" s="304"/>
      <c r="U307" s="305"/>
      <c r="V307" s="305"/>
      <c r="W307" s="288"/>
      <c r="X307" s="292"/>
      <c r="Y307" s="293"/>
      <c r="Z307" s="293"/>
      <c r="AA307" s="294"/>
      <c r="AB307" s="4"/>
      <c r="AC307" s="90">
        <f>COUNTIF(D306:W308,"○")</f>
        <v>1</v>
      </c>
      <c r="AD307" s="91">
        <f>COUNTIF(D306:W308,"×")</f>
        <v>3</v>
      </c>
      <c r="AE307" s="125">
        <f>(IF((D306&gt;F306),1,0))+(IF((D307&gt;F307),1,0))+(IF((D308&gt;F308),1,0))+(IF((H306&gt;J306),1,0))+(IF((H307&gt;J307),1,0))+(IF((H308&gt;J308),1,0))+(IF((L306&gt;N306),1,0))+(IF((L307&gt;N307),1,0))+(IF((L308&gt;N308),1,0))+(IF((P306&gt;R306),1,0))+(IF((P307&gt;R307),1,0))+(IF((P308&gt;R308),1,0))+(IF((T306&gt;V306),1,0))+(IF((T307&gt;V307),1,0))+(IF((T308&gt;V308),1,0))</f>
        <v>2</v>
      </c>
      <c r="AF307" s="126">
        <f>(IF((D306&lt;F306),1,0))+(IF((D307&lt;F307),1,0))+(IF((D308&lt;F308),1,0))+(IF((H306&lt;J306),1,0))+(IF((H307&lt;J307),1,0))+(IF((H308&lt;J308),1,0))+(IF((L306&lt;N306),1,0))+(IF((L307&lt;N307),1,0))+(IF((L308&lt;N308),1,0))+(IF((P306&lt;R306),1,0))+(IF((P307&lt;R307),1,0))+(IF((P308&lt;R308),1,0))+(IF((T306&lt;V306),1,0))+(IF((T307&lt;V307),1,0))+(IF((T308&lt;V308),1,0))</f>
        <v>6</v>
      </c>
      <c r="AG307" s="127">
        <f>AE307-AF307</f>
        <v>-4</v>
      </c>
      <c r="AH307" s="91">
        <f>SUM(D306:D308,H306:H308,L306:L308,P306:P308,T306:T308)</f>
        <v>130</v>
      </c>
      <c r="AI307" s="91">
        <f>SUM(F306:F308,J306:J308,N306:N308,R306:R308,V306:V308)</f>
        <v>135</v>
      </c>
      <c r="AJ307" s="92">
        <f>AH307-AI307</f>
        <v>-5</v>
      </c>
    </row>
    <row r="308" spans="2:36" ht="13.5" customHeight="1" thickBot="1">
      <c r="B308" s="93"/>
      <c r="C308" s="94" t="s">
        <v>20</v>
      </c>
      <c r="D308" s="66">
        <f>IF(V296="","",V296)</f>
      </c>
      <c r="E308" s="67">
        <f t="shared" si="61"/>
      </c>
      <c r="F308" s="68">
        <f>IF(T296="","",T296)</f>
      </c>
      <c r="G308" s="264">
        <f>IF(I299="","",I299)</f>
      </c>
      <c r="H308" s="69">
        <f>IF(V299="","",V299)</f>
      </c>
      <c r="I308" s="67">
        <f t="shared" si="62"/>
      </c>
      <c r="J308" s="68">
        <f>IF(T299="","",T299)</f>
      </c>
      <c r="K308" s="300">
        <f>IF(M305="","",M305)</f>
      </c>
      <c r="L308" s="68">
        <f>IF(V302="","",V302)</f>
      </c>
      <c r="M308" s="67">
        <f t="shared" si="63"/>
      </c>
      <c r="N308" s="68">
        <f>IF(T302="","",T302)</f>
      </c>
      <c r="O308" s="300">
        <f>IF(Q305="","",Q305)</f>
      </c>
      <c r="P308" s="69">
        <f>IF(V305="","",V305)</f>
      </c>
      <c r="Q308" s="67">
        <f>IF(P308="","","-")</f>
      </c>
      <c r="R308" s="68">
        <f>IF(T305="","",T305)</f>
      </c>
      <c r="S308" s="300">
        <f>IF(U305="","",U305)</f>
      </c>
      <c r="T308" s="283"/>
      <c r="U308" s="284"/>
      <c r="V308" s="284"/>
      <c r="W308" s="285"/>
      <c r="X308" s="70">
        <f>AC307</f>
        <v>1</v>
      </c>
      <c r="Y308" s="71" t="s">
        <v>71</v>
      </c>
      <c r="Z308" s="71">
        <f>AD307</f>
        <v>3</v>
      </c>
      <c r="AA308" s="72" t="s">
        <v>65</v>
      </c>
      <c r="AB308" s="4"/>
      <c r="AC308" s="100"/>
      <c r="AD308" s="101"/>
      <c r="AE308" s="132"/>
      <c r="AF308" s="133"/>
      <c r="AG308" s="102"/>
      <c r="AH308" s="101"/>
      <c r="AI308" s="101"/>
      <c r="AJ308" s="102"/>
    </row>
    <row r="309" spans="2:31" ht="7.5" customHeight="1" thickBot="1">
      <c r="B309" s="65"/>
      <c r="C309" s="99"/>
      <c r="D309" s="148"/>
      <c r="E309" s="149"/>
      <c r="F309" s="148"/>
      <c r="G309" s="11"/>
      <c r="H309" s="148"/>
      <c r="I309" s="149"/>
      <c r="J309" s="148"/>
      <c r="K309" s="11"/>
      <c r="L309" s="148"/>
      <c r="M309" s="149"/>
      <c r="N309" s="148"/>
      <c r="O309" s="148"/>
      <c r="P309" s="11"/>
      <c r="Q309" s="11"/>
      <c r="R309" s="11"/>
      <c r="S309" s="11"/>
      <c r="T309" s="150"/>
      <c r="U309" s="150"/>
      <c r="V309" s="150"/>
      <c r="W309" s="150"/>
      <c r="X309" s="108"/>
      <c r="Y309" s="11"/>
      <c r="Z309" s="11"/>
      <c r="AA309" s="109"/>
      <c r="AB309" s="109"/>
      <c r="AC309" s="151"/>
      <c r="AD309" s="1"/>
      <c r="AE309" s="1"/>
    </row>
    <row r="310" spans="2:36" ht="13.5" customHeight="1">
      <c r="B310" s="377" t="s">
        <v>380</v>
      </c>
      <c r="C310" s="378"/>
      <c r="D310" s="361" t="str">
        <f>B312</f>
        <v>児玉昭二</v>
      </c>
      <c r="E310" s="313"/>
      <c r="F310" s="313"/>
      <c r="G310" s="314"/>
      <c r="H310" s="312" t="str">
        <f>B315</f>
        <v>近森章</v>
      </c>
      <c r="I310" s="313"/>
      <c r="J310" s="313"/>
      <c r="K310" s="314"/>
      <c r="L310" s="312" t="str">
        <f>B318</f>
        <v>土居洵</v>
      </c>
      <c r="M310" s="313"/>
      <c r="N310" s="313"/>
      <c r="O310" s="314"/>
      <c r="P310" s="312" t="str">
        <f>B321</f>
        <v>河村拓哉</v>
      </c>
      <c r="Q310" s="313"/>
      <c r="R310" s="313"/>
      <c r="S310" s="314"/>
      <c r="T310" s="312" t="str">
        <f>B324</f>
        <v>真鍋勝行</v>
      </c>
      <c r="U310" s="313"/>
      <c r="V310" s="313"/>
      <c r="W310" s="314"/>
      <c r="X310" s="315" t="s">
        <v>110</v>
      </c>
      <c r="Y310" s="316"/>
      <c r="Z310" s="316"/>
      <c r="AA310" s="317"/>
      <c r="AB310" s="4"/>
      <c r="AC310" s="318" t="s">
        <v>61</v>
      </c>
      <c r="AD310" s="319"/>
      <c r="AE310" s="320" t="s">
        <v>62</v>
      </c>
      <c r="AF310" s="321"/>
      <c r="AG310" s="322"/>
      <c r="AH310" s="265" t="s">
        <v>63</v>
      </c>
      <c r="AI310" s="266"/>
      <c r="AJ310" s="267"/>
    </row>
    <row r="311" spans="2:36" ht="13.5" customHeight="1" thickBot="1">
      <c r="B311" s="379"/>
      <c r="C311" s="380"/>
      <c r="D311" s="376" t="str">
        <f>B313</f>
        <v>山田純代</v>
      </c>
      <c r="E311" s="277"/>
      <c r="F311" s="277"/>
      <c r="G311" s="269"/>
      <c r="H311" s="276" t="str">
        <f>B316</f>
        <v>下村麻友</v>
      </c>
      <c r="I311" s="277"/>
      <c r="J311" s="277"/>
      <c r="K311" s="269"/>
      <c r="L311" s="276" t="str">
        <f>B319</f>
        <v>宮内祥子</v>
      </c>
      <c r="M311" s="277"/>
      <c r="N311" s="277"/>
      <c r="O311" s="269"/>
      <c r="P311" s="276" t="str">
        <f>B322</f>
        <v>真鍋恵莉菜</v>
      </c>
      <c r="Q311" s="277"/>
      <c r="R311" s="277"/>
      <c r="S311" s="269"/>
      <c r="T311" s="276" t="str">
        <f>B325</f>
        <v>宗次英子</v>
      </c>
      <c r="U311" s="277"/>
      <c r="V311" s="277"/>
      <c r="W311" s="269"/>
      <c r="X311" s="268" t="s">
        <v>111</v>
      </c>
      <c r="Y311" s="306"/>
      <c r="Z311" s="306"/>
      <c r="AA311" s="307"/>
      <c r="AB311" s="4"/>
      <c r="AC311" s="86" t="s">
        <v>64</v>
      </c>
      <c r="AD311" s="87" t="s">
        <v>65</v>
      </c>
      <c r="AE311" s="86" t="s">
        <v>66</v>
      </c>
      <c r="AF311" s="87" t="s">
        <v>67</v>
      </c>
      <c r="AG311" s="88" t="s">
        <v>68</v>
      </c>
      <c r="AH311" s="87" t="s">
        <v>69</v>
      </c>
      <c r="AI311" s="87" t="s">
        <v>67</v>
      </c>
      <c r="AJ311" s="88" t="s">
        <v>68</v>
      </c>
    </row>
    <row r="312" spans="2:36" ht="13.5" customHeight="1">
      <c r="B312" s="77" t="s">
        <v>263</v>
      </c>
      <c r="C312" s="78" t="s">
        <v>352</v>
      </c>
      <c r="D312" s="341"/>
      <c r="E312" s="342"/>
      <c r="F312" s="342"/>
      <c r="G312" s="343"/>
      <c r="H312" s="139">
        <v>21</v>
      </c>
      <c r="I312" s="12" t="str">
        <f>IF(H312="","","-")</f>
        <v>-</v>
      </c>
      <c r="J312" s="140">
        <v>20</v>
      </c>
      <c r="K312" s="346" t="str">
        <f>IF(H312&lt;&gt;"",IF(H312&gt;J312,IF(H313&gt;J313,"○",IF(H314&gt;J314,"○","×")),IF(H313&gt;J313,IF(H314&gt;J314,"○","×"),"×")),"")</f>
        <v>○</v>
      </c>
      <c r="L312" s="139">
        <v>13</v>
      </c>
      <c r="M312" s="13" t="str">
        <f aca="true" t="shared" si="64" ref="M312:M317">IF(L312="","","-")</f>
        <v>-</v>
      </c>
      <c r="N312" s="141">
        <v>21</v>
      </c>
      <c r="O312" s="346" t="str">
        <f>IF(L312&lt;&gt;"",IF(L312&gt;N312,IF(L313&gt;N313,"○",IF(L314&gt;N314,"○","×")),IF(L313&gt;N313,IF(L314&gt;N314,"○","×"),"×")),"")</f>
        <v>×</v>
      </c>
      <c r="P312" s="139">
        <v>18</v>
      </c>
      <c r="Q312" s="13" t="str">
        <f aca="true" t="shared" si="65" ref="Q312:Q320">IF(P312="","","-")</f>
        <v>-</v>
      </c>
      <c r="R312" s="141">
        <v>21</v>
      </c>
      <c r="S312" s="346" t="str">
        <f>IF(P312&lt;&gt;"",IF(P312&gt;R312,IF(P313&gt;R313,"○",IF(P314&gt;R314,"○","×")),IF(P313&gt;R313,IF(P314&gt;R314,"○","×"),"×")),"")</f>
        <v>×</v>
      </c>
      <c r="T312" s="139">
        <v>21</v>
      </c>
      <c r="U312" s="13" t="str">
        <f aca="true" t="shared" si="66" ref="U312:U323">IF(T312="","","-")</f>
        <v>-</v>
      </c>
      <c r="V312" s="141">
        <v>20</v>
      </c>
      <c r="W312" s="308" t="str">
        <f>IF(T312&lt;&gt;"",IF(T312&gt;V312,IF(T313&gt;V313,"○",IF(T314&gt;V314,"○","×")),IF(T313&gt;V313,IF(T314&gt;V314,"○","×"),"×")),"")</f>
        <v>○</v>
      </c>
      <c r="X312" s="309" t="s">
        <v>418</v>
      </c>
      <c r="Y312" s="310"/>
      <c r="Z312" s="310"/>
      <c r="AA312" s="311"/>
      <c r="AB312" s="4"/>
      <c r="AC312" s="90"/>
      <c r="AD312" s="91"/>
      <c r="AE312" s="125"/>
      <c r="AF312" s="126"/>
      <c r="AG312" s="92"/>
      <c r="AH312" s="91"/>
      <c r="AI312" s="91"/>
      <c r="AJ312" s="92"/>
    </row>
    <row r="313" spans="2:36" ht="13.5" customHeight="1">
      <c r="B313" s="79" t="s">
        <v>264</v>
      </c>
      <c r="C313" s="80" t="s">
        <v>353</v>
      </c>
      <c r="D313" s="344"/>
      <c r="E313" s="305"/>
      <c r="F313" s="305"/>
      <c r="G313" s="288"/>
      <c r="H313" s="139">
        <v>21</v>
      </c>
      <c r="I313" s="12" t="str">
        <f>IF(H313="","","-")</f>
        <v>-</v>
      </c>
      <c r="J313" s="143">
        <v>13</v>
      </c>
      <c r="K313" s="270"/>
      <c r="L313" s="139">
        <v>21</v>
      </c>
      <c r="M313" s="12" t="str">
        <f t="shared" si="64"/>
        <v>-</v>
      </c>
      <c r="N313" s="140">
        <v>20</v>
      </c>
      <c r="O313" s="270"/>
      <c r="P313" s="139">
        <v>17</v>
      </c>
      <c r="Q313" s="12" t="str">
        <f t="shared" si="65"/>
        <v>-</v>
      </c>
      <c r="R313" s="140">
        <v>21</v>
      </c>
      <c r="S313" s="270"/>
      <c r="T313" s="139">
        <v>21</v>
      </c>
      <c r="U313" s="12" t="str">
        <f t="shared" si="66"/>
        <v>-</v>
      </c>
      <c r="V313" s="140">
        <v>18</v>
      </c>
      <c r="W313" s="296"/>
      <c r="X313" s="292"/>
      <c r="Y313" s="293"/>
      <c r="Z313" s="293"/>
      <c r="AA313" s="294"/>
      <c r="AB313" s="4"/>
      <c r="AC313" s="90">
        <f>COUNTIF(D312:W314,"○")</f>
        <v>2</v>
      </c>
      <c r="AD313" s="91">
        <f>COUNTIF(D312:W314,"×")</f>
        <v>2</v>
      </c>
      <c r="AE313" s="125">
        <f>(IF((D312&gt;F312),1,0))+(IF((D313&gt;F313),1,0))+(IF((D314&gt;F314),1,0))+(IF((H312&gt;J312),1,0))+(IF((H313&gt;J313),1,0))+(IF((H314&gt;J314),1,0))+(IF((L312&gt;N312),1,0))+(IF((L313&gt;N313),1,0))+(IF((L314&gt;N314),1,0))+(IF((P312&gt;R312),1,0))+(IF((P313&gt;R313),1,0))+(IF((P314&gt;R314),1,0))+(IF((T312&gt;V312),1,0))+(IF((T313&gt;V313),1,0))+(IF((T314&gt;V314),1,0))</f>
        <v>5</v>
      </c>
      <c r="AF313" s="126">
        <f>(IF((D312&lt;F312),1,0))+(IF((D313&lt;F313),1,0))+(IF((D314&lt;F314),1,0))+(IF((H312&lt;J312),1,0))+(IF((H313&lt;J313),1,0))+(IF((H314&lt;J314),1,0))+(IF((L312&lt;N312),1,0))+(IF((L313&lt;N313),1,0))+(IF((L314&lt;N314),1,0))+(IF((P312&lt;R312),1,0))+(IF((P313&lt;R313),1,0))+(IF((P314&lt;R314),1,0))+(IF((T312&lt;V312),1,0))+(IF((T313&lt;V313),1,0))+(IF((T314&lt;V314),1,0))</f>
        <v>4</v>
      </c>
      <c r="AG313" s="127">
        <f>AE313-AF313</f>
        <v>1</v>
      </c>
      <c r="AH313" s="91">
        <f>SUM(D312:D314,H312:H314,L312:L314,P312:P314,T312:T314)</f>
        <v>167</v>
      </c>
      <c r="AI313" s="91">
        <f>SUM(F312:F314,J312:J314,N312:N314,R312:R314,V312:V314)</f>
        <v>175</v>
      </c>
      <c r="AJ313" s="92">
        <f>AH313-AI313</f>
        <v>-8</v>
      </c>
    </row>
    <row r="314" spans="2:36" ht="13.5" customHeight="1">
      <c r="B314" s="79"/>
      <c r="C314" s="81" t="s">
        <v>84</v>
      </c>
      <c r="D314" s="345"/>
      <c r="E314" s="262"/>
      <c r="F314" s="262"/>
      <c r="G314" s="263"/>
      <c r="H314" s="144"/>
      <c r="I314" s="12">
        <f>IF(H314="","","-")</f>
      </c>
      <c r="J314" s="145"/>
      <c r="K314" s="271"/>
      <c r="L314" s="144">
        <v>14</v>
      </c>
      <c r="M314" s="28" t="str">
        <f t="shared" si="64"/>
        <v>-</v>
      </c>
      <c r="N314" s="145">
        <v>21</v>
      </c>
      <c r="O314" s="270"/>
      <c r="P314" s="139"/>
      <c r="Q314" s="12">
        <f t="shared" si="65"/>
      </c>
      <c r="R314" s="140"/>
      <c r="S314" s="270"/>
      <c r="T314" s="139"/>
      <c r="U314" s="12">
        <f t="shared" si="66"/>
      </c>
      <c r="V314" s="140"/>
      <c r="W314" s="296"/>
      <c r="X314" s="29">
        <f>AC313</f>
        <v>2</v>
      </c>
      <c r="Y314" s="30" t="s">
        <v>71</v>
      </c>
      <c r="Z314" s="30">
        <f>AD313</f>
        <v>2</v>
      </c>
      <c r="AA314" s="31" t="s">
        <v>65</v>
      </c>
      <c r="AB314" s="4"/>
      <c r="AC314" s="90"/>
      <c r="AD314" s="91"/>
      <c r="AE314" s="125"/>
      <c r="AF314" s="126"/>
      <c r="AG314" s="92"/>
      <c r="AH314" s="91"/>
      <c r="AI314" s="91"/>
      <c r="AJ314" s="92"/>
    </row>
    <row r="315" spans="2:36" ht="13.5" customHeight="1">
      <c r="B315" s="82" t="s">
        <v>277</v>
      </c>
      <c r="C315" s="83" t="s">
        <v>398</v>
      </c>
      <c r="D315" s="38">
        <f>IF(J312="","",J312)</f>
        <v>20</v>
      </c>
      <c r="E315" s="12" t="str">
        <f aca="true" t="shared" si="67" ref="E315:E326">IF(D315="","","-")</f>
        <v>-</v>
      </c>
      <c r="F315" s="39">
        <f>IF(H312="","",H312)</f>
        <v>21</v>
      </c>
      <c r="G315" s="298" t="str">
        <f>IF(K312="","",IF(K312="○","×",IF(K312="×","○")))</f>
        <v>×</v>
      </c>
      <c r="H315" s="301"/>
      <c r="I315" s="302"/>
      <c r="J315" s="302"/>
      <c r="K315" s="303"/>
      <c r="L315" s="139">
        <v>9</v>
      </c>
      <c r="M315" s="12" t="str">
        <f t="shared" si="64"/>
        <v>-</v>
      </c>
      <c r="N315" s="140">
        <v>21</v>
      </c>
      <c r="O315" s="375" t="str">
        <f>IF(L315&lt;&gt;"",IF(L315&gt;N315,IF(L316&gt;N316,"○",IF(L317&gt;N317,"○","×")),IF(L316&gt;N316,IF(L317&gt;N317,"○","×"),"×")),"")</f>
        <v>×</v>
      </c>
      <c r="P315" s="146">
        <v>20</v>
      </c>
      <c r="Q315" s="55" t="str">
        <f t="shared" si="65"/>
        <v>-</v>
      </c>
      <c r="R315" s="147">
        <v>21</v>
      </c>
      <c r="S315" s="375" t="str">
        <f>IF(P315&lt;&gt;"",IF(P315&gt;R315,IF(P316&gt;R316,"○",IF(P317&gt;R317,"○","×")),IF(P316&gt;R316,IF(P317&gt;R317,"○","×"),"×")),"")</f>
        <v>○</v>
      </c>
      <c r="T315" s="146">
        <v>21</v>
      </c>
      <c r="U315" s="55" t="str">
        <f t="shared" si="66"/>
        <v>-</v>
      </c>
      <c r="V315" s="147">
        <v>17</v>
      </c>
      <c r="W315" s="295" t="str">
        <f>IF(T315&lt;&gt;"",IF(T315&gt;V315,IF(T316&gt;V316,"○",IF(T317&gt;V317,"○","×")),IF(T316&gt;V316,IF(T317&gt;V317,"○","×"),"×")),"")</f>
        <v>×</v>
      </c>
      <c r="X315" s="289" t="s">
        <v>416</v>
      </c>
      <c r="Y315" s="290"/>
      <c r="Z315" s="290"/>
      <c r="AA315" s="291"/>
      <c r="AB315" s="4"/>
      <c r="AC315" s="96"/>
      <c r="AD315" s="97"/>
      <c r="AE315" s="129"/>
      <c r="AF315" s="130"/>
      <c r="AG315" s="98"/>
      <c r="AH315" s="97"/>
      <c r="AI315" s="97"/>
      <c r="AJ315" s="98"/>
    </row>
    <row r="316" spans="2:36" ht="13.5" customHeight="1">
      <c r="B316" s="79" t="s">
        <v>278</v>
      </c>
      <c r="C316" s="84" t="s">
        <v>399</v>
      </c>
      <c r="D316" s="38">
        <f>IF(J313="","",J313)</f>
        <v>13</v>
      </c>
      <c r="E316" s="12" t="str">
        <f t="shared" si="67"/>
        <v>-</v>
      </c>
      <c r="F316" s="39">
        <f>IF(H313="","",H313)</f>
        <v>21</v>
      </c>
      <c r="G316" s="299" t="str">
        <f>IF(I313="","",I313)</f>
        <v>-</v>
      </c>
      <c r="H316" s="304"/>
      <c r="I316" s="305"/>
      <c r="J316" s="305"/>
      <c r="K316" s="288"/>
      <c r="L316" s="139">
        <v>18</v>
      </c>
      <c r="M316" s="12" t="str">
        <f t="shared" si="64"/>
        <v>-</v>
      </c>
      <c r="N316" s="140">
        <v>21</v>
      </c>
      <c r="O316" s="270"/>
      <c r="P316" s="139">
        <v>21</v>
      </c>
      <c r="Q316" s="12" t="str">
        <f t="shared" si="65"/>
        <v>-</v>
      </c>
      <c r="R316" s="140">
        <v>16</v>
      </c>
      <c r="S316" s="270"/>
      <c r="T316" s="139">
        <v>19</v>
      </c>
      <c r="U316" s="12" t="str">
        <f t="shared" si="66"/>
        <v>-</v>
      </c>
      <c r="V316" s="140">
        <v>21</v>
      </c>
      <c r="W316" s="296"/>
      <c r="X316" s="292"/>
      <c r="Y316" s="293"/>
      <c r="Z316" s="293"/>
      <c r="AA316" s="294"/>
      <c r="AB316" s="4"/>
      <c r="AC316" s="90">
        <f>COUNTIF(D315:W317,"○")</f>
        <v>1</v>
      </c>
      <c r="AD316" s="91">
        <f>COUNTIF(D315:W317,"×")</f>
        <v>3</v>
      </c>
      <c r="AE316" s="125">
        <f>(IF((D315&gt;F315),1,0))+(IF((D316&gt;F316),1,0))+(IF((D317&gt;F317),1,0))+(IF((H315&gt;J315),1,0))+(IF((H316&gt;J316),1,0))+(IF((H317&gt;J317),1,0))+(IF((L315&gt;N315),1,0))+(IF((L316&gt;N316),1,0))+(IF((L317&gt;N317),1,0))+(IF((P315&gt;R315),1,0))+(IF((P316&gt;R316),1,0))+(IF((P317&gt;R317),1,0))+(IF((T315&gt;V315),1,0))+(IF((T316&gt;V316),1,0))+(IF((T317&gt;V317),1,0))</f>
        <v>3</v>
      </c>
      <c r="AF316" s="126">
        <f>(IF((D315&lt;F315),1,0))+(IF((D316&lt;F316),1,0))+(IF((D317&lt;F317),1,0))+(IF((H315&lt;J315),1,0))+(IF((H316&lt;J316),1,0))+(IF((H317&lt;J317),1,0))+(IF((L315&lt;N315),1,0))+(IF((L316&lt;N316),1,0))+(IF((L317&lt;N317),1,0))+(IF((P315&lt;R315),1,0))+(IF((P316&lt;R316),1,0))+(IF((P317&lt;R317),1,0))+(IF((T315&lt;V315),1,0))+(IF((T316&lt;V316),1,0))+(IF((T317&lt;V317),1,0))</f>
        <v>7</v>
      </c>
      <c r="AG316" s="127">
        <f>AE316-AF316</f>
        <v>-4</v>
      </c>
      <c r="AH316" s="91">
        <f>SUM(D315:D317,H315:H317,L315:L317,P315:P317,T315:T317)</f>
        <v>181</v>
      </c>
      <c r="AI316" s="91">
        <f>SUM(F315:F317,J315:J317,N315:N317,R315:R317,V315:V317)</f>
        <v>196</v>
      </c>
      <c r="AJ316" s="92">
        <f>AH316-AI316</f>
        <v>-15</v>
      </c>
    </row>
    <row r="317" spans="2:36" ht="13.5" customHeight="1">
      <c r="B317" s="85"/>
      <c r="C317" s="50" t="s">
        <v>106</v>
      </c>
      <c r="D317" s="48">
        <f>IF(J314="","",J314)</f>
      </c>
      <c r="E317" s="12">
        <f t="shared" si="67"/>
      </c>
      <c r="F317" s="49">
        <f>IF(H314="","",H314)</f>
      </c>
      <c r="G317" s="323">
        <f>IF(I314="","",I314)</f>
      </c>
      <c r="H317" s="272"/>
      <c r="I317" s="262"/>
      <c r="J317" s="262"/>
      <c r="K317" s="263"/>
      <c r="L317" s="144"/>
      <c r="M317" s="12">
        <f t="shared" si="64"/>
      </c>
      <c r="N317" s="145"/>
      <c r="O317" s="271"/>
      <c r="P317" s="144">
        <v>21</v>
      </c>
      <c r="Q317" s="28" t="str">
        <f t="shared" si="65"/>
        <v>-</v>
      </c>
      <c r="R317" s="145">
        <v>16</v>
      </c>
      <c r="S317" s="271"/>
      <c r="T317" s="144">
        <v>19</v>
      </c>
      <c r="U317" s="28" t="str">
        <f t="shared" si="66"/>
        <v>-</v>
      </c>
      <c r="V317" s="145">
        <v>21</v>
      </c>
      <c r="W317" s="296"/>
      <c r="X317" s="29">
        <f>AC316</f>
        <v>1</v>
      </c>
      <c r="Y317" s="30" t="s">
        <v>71</v>
      </c>
      <c r="Z317" s="30">
        <f>AD316</f>
        <v>3</v>
      </c>
      <c r="AA317" s="31" t="s">
        <v>65</v>
      </c>
      <c r="AB317" s="4"/>
      <c r="AC317" s="100"/>
      <c r="AD317" s="101"/>
      <c r="AE317" s="132"/>
      <c r="AF317" s="133"/>
      <c r="AG317" s="102"/>
      <c r="AH317" s="101"/>
      <c r="AI317" s="101"/>
      <c r="AJ317" s="102"/>
    </row>
    <row r="318" spans="2:36" ht="13.5" customHeight="1">
      <c r="B318" s="82" t="s">
        <v>267</v>
      </c>
      <c r="C318" s="83" t="s">
        <v>268</v>
      </c>
      <c r="D318" s="38">
        <f>IF(N312="","",N312)</f>
        <v>21</v>
      </c>
      <c r="E318" s="55" t="str">
        <f t="shared" si="67"/>
        <v>-</v>
      </c>
      <c r="F318" s="39">
        <f>IF(L312="","",L312)</f>
        <v>13</v>
      </c>
      <c r="G318" s="298" t="str">
        <f>IF(O312="","",IF(O312="○","×",IF(O312="×","○")))</f>
        <v>○</v>
      </c>
      <c r="H318" s="56">
        <f>IF(N315="","",N315)</f>
        <v>21</v>
      </c>
      <c r="I318" s="12" t="str">
        <f aca="true" t="shared" si="68" ref="I318:I326">IF(H318="","","-")</f>
        <v>-</v>
      </c>
      <c r="J318" s="39">
        <f>IF(L315="","",L315)</f>
        <v>9</v>
      </c>
      <c r="K318" s="298" t="str">
        <f>IF(O315="","",IF(O315="○","×",IF(O315="×","○")))</f>
        <v>○</v>
      </c>
      <c r="L318" s="301"/>
      <c r="M318" s="302"/>
      <c r="N318" s="302"/>
      <c r="O318" s="303"/>
      <c r="P318" s="139">
        <v>21</v>
      </c>
      <c r="Q318" s="12" t="str">
        <f t="shared" si="65"/>
        <v>-</v>
      </c>
      <c r="R318" s="140">
        <v>15</v>
      </c>
      <c r="S318" s="270" t="str">
        <f>IF(P318&lt;&gt;"",IF(P318&gt;R318,IF(P319&gt;R319,"○",IF(P320&gt;R320,"○","×")),IF(P319&gt;R319,IF(P320&gt;R320,"○","×"),"×")),"")</f>
        <v>○</v>
      </c>
      <c r="T318" s="139">
        <v>21</v>
      </c>
      <c r="U318" s="12" t="str">
        <f t="shared" si="66"/>
        <v>-</v>
      </c>
      <c r="V318" s="140">
        <v>16</v>
      </c>
      <c r="W318" s="295" t="str">
        <f>IF(T318&lt;&gt;"",IF(T318&gt;V318,IF(T319&gt;V319,"○",IF(T320&gt;V320,"○","×")),IF(T319&gt;V319,IF(T320&gt;V320,"○","×"),"×")),"")</f>
        <v>○</v>
      </c>
      <c r="X318" s="289" t="s">
        <v>415</v>
      </c>
      <c r="Y318" s="290"/>
      <c r="Z318" s="290"/>
      <c r="AA318" s="291"/>
      <c r="AB318" s="4"/>
      <c r="AC318" s="90"/>
      <c r="AD318" s="91"/>
      <c r="AE318" s="125"/>
      <c r="AF318" s="126"/>
      <c r="AG318" s="92"/>
      <c r="AH318" s="91"/>
      <c r="AI318" s="91"/>
      <c r="AJ318" s="92"/>
    </row>
    <row r="319" spans="2:36" ht="13.5" customHeight="1">
      <c r="B319" s="79" t="s">
        <v>269</v>
      </c>
      <c r="C319" s="84" t="s">
        <v>400</v>
      </c>
      <c r="D319" s="38">
        <f>IF(N313="","",N313)</f>
        <v>20</v>
      </c>
      <c r="E319" s="12" t="str">
        <f t="shared" si="67"/>
        <v>-</v>
      </c>
      <c r="F319" s="39">
        <f>IF(L313="","",L313)</f>
        <v>21</v>
      </c>
      <c r="G319" s="299">
        <f>IF(I316="","",I316)</f>
      </c>
      <c r="H319" s="56">
        <f>IF(N316="","",N316)</f>
        <v>21</v>
      </c>
      <c r="I319" s="12" t="str">
        <f t="shared" si="68"/>
        <v>-</v>
      </c>
      <c r="J319" s="39">
        <f>IF(L316="","",L316)</f>
        <v>18</v>
      </c>
      <c r="K319" s="299" t="str">
        <f>IF(M316="","",M316)</f>
        <v>-</v>
      </c>
      <c r="L319" s="304"/>
      <c r="M319" s="305"/>
      <c r="N319" s="305"/>
      <c r="O319" s="288"/>
      <c r="P319" s="139">
        <v>21</v>
      </c>
      <c r="Q319" s="12" t="str">
        <f t="shared" si="65"/>
        <v>-</v>
      </c>
      <c r="R319" s="140">
        <v>16</v>
      </c>
      <c r="S319" s="270"/>
      <c r="T319" s="139">
        <v>10</v>
      </c>
      <c r="U319" s="12" t="str">
        <f t="shared" si="66"/>
        <v>-</v>
      </c>
      <c r="V319" s="140">
        <v>21</v>
      </c>
      <c r="W319" s="296"/>
      <c r="X319" s="292"/>
      <c r="Y319" s="293"/>
      <c r="Z319" s="293"/>
      <c r="AA319" s="294"/>
      <c r="AB319" s="4"/>
      <c r="AC319" s="90">
        <f>COUNTIF(D318:W320,"○")</f>
        <v>4</v>
      </c>
      <c r="AD319" s="91">
        <f>COUNTIF(D318:W320,"×")</f>
        <v>0</v>
      </c>
      <c r="AE319" s="125">
        <f>(IF((D318&gt;F318),1,0))+(IF((D319&gt;F319),1,0))+(IF((D320&gt;F320),1,0))+(IF((H318&gt;J318),1,0))+(IF((H319&gt;J319),1,0))+(IF((H320&gt;J320),1,0))+(IF((L318&gt;N318),1,0))+(IF((L319&gt;N319),1,0))+(IF((L320&gt;N320),1,0))+(IF((P318&gt;R318),1,0))+(IF((P319&gt;R319),1,0))+(IF((P320&gt;R320),1,0))+(IF((T318&gt;V318),1,0))+(IF((T319&gt;V319),1,0))+(IF((T320&gt;V320),1,0))</f>
        <v>8</v>
      </c>
      <c r="AF319" s="126">
        <f>(IF((D318&lt;F318),1,0))+(IF((D319&lt;F319),1,0))+(IF((D320&lt;F320),1,0))+(IF((H318&lt;J318),1,0))+(IF((H319&lt;J319),1,0))+(IF((H320&lt;J320),1,0))+(IF((L318&lt;N318),1,0))+(IF((L319&lt;N319),1,0))+(IF((L320&lt;N320),1,0))+(IF((P318&lt;R318),1,0))+(IF((P319&lt;R319),1,0))+(IF((P320&lt;R320),1,0))+(IF((T318&lt;V318),1,0))+(IF((T319&lt;V319),1,0))+(IF((T320&lt;V320),1,0))</f>
        <v>2</v>
      </c>
      <c r="AG319" s="127">
        <f>AE319-AF319</f>
        <v>6</v>
      </c>
      <c r="AH319" s="91">
        <f>SUM(D318:D320,H318:H320,L318:L320,P318:P320,T318:T320)</f>
        <v>198</v>
      </c>
      <c r="AI319" s="91">
        <f>SUM(F318:F320,J318:J320,N318:N320,R318:R320,V318:V320)</f>
        <v>155</v>
      </c>
      <c r="AJ319" s="92">
        <f>AH319-AI319</f>
        <v>43</v>
      </c>
    </row>
    <row r="320" spans="2:36" ht="13.5" customHeight="1">
      <c r="B320" s="85"/>
      <c r="C320" s="50" t="s">
        <v>86</v>
      </c>
      <c r="D320" s="38">
        <f>IF(N314="","",N314)</f>
        <v>21</v>
      </c>
      <c r="E320" s="12" t="str">
        <f t="shared" si="67"/>
        <v>-</v>
      </c>
      <c r="F320" s="39">
        <f>IF(L314="","",L314)</f>
        <v>14</v>
      </c>
      <c r="G320" s="299">
        <f>IF(I317="","",I317)</f>
      </c>
      <c r="H320" s="56">
        <f>IF(N317="","",N317)</f>
      </c>
      <c r="I320" s="12">
        <f t="shared" si="68"/>
      </c>
      <c r="J320" s="39">
        <f>IF(L317="","",L317)</f>
      </c>
      <c r="K320" s="299">
        <f>IF(M317="","",M317)</f>
      </c>
      <c r="L320" s="304"/>
      <c r="M320" s="305"/>
      <c r="N320" s="305"/>
      <c r="O320" s="288"/>
      <c r="P320" s="139"/>
      <c r="Q320" s="12">
        <f t="shared" si="65"/>
      </c>
      <c r="R320" s="140"/>
      <c r="S320" s="271"/>
      <c r="T320" s="139">
        <v>21</v>
      </c>
      <c r="U320" s="12" t="str">
        <f t="shared" si="66"/>
        <v>-</v>
      </c>
      <c r="V320" s="140">
        <v>12</v>
      </c>
      <c r="W320" s="297"/>
      <c r="X320" s="29">
        <f>AC319</f>
        <v>4</v>
      </c>
      <c r="Y320" s="30" t="s">
        <v>71</v>
      </c>
      <c r="Z320" s="30">
        <f>AD319</f>
        <v>0</v>
      </c>
      <c r="AA320" s="31" t="s">
        <v>65</v>
      </c>
      <c r="AB320" s="4"/>
      <c r="AC320" s="90"/>
      <c r="AD320" s="91"/>
      <c r="AE320" s="125"/>
      <c r="AF320" s="126"/>
      <c r="AG320" s="92"/>
      <c r="AH320" s="91"/>
      <c r="AI320" s="91"/>
      <c r="AJ320" s="92"/>
    </row>
    <row r="321" spans="2:36" ht="13.5" customHeight="1">
      <c r="B321" s="82" t="s">
        <v>44</v>
      </c>
      <c r="C321" s="83" t="s">
        <v>75</v>
      </c>
      <c r="D321" s="134">
        <f>IF(R312="","",R312)</f>
        <v>21</v>
      </c>
      <c r="E321" s="55" t="str">
        <f t="shared" si="67"/>
        <v>-</v>
      </c>
      <c r="F321" s="62">
        <f>IF(P312="","",P312)</f>
        <v>18</v>
      </c>
      <c r="G321" s="286" t="str">
        <f>IF(S312="","",IF(S312="○","×",IF(S312="×","○")))</f>
        <v>○</v>
      </c>
      <c r="H321" s="61">
        <f>IF(R315="","",R315)</f>
        <v>21</v>
      </c>
      <c r="I321" s="55" t="str">
        <f t="shared" si="68"/>
        <v>-</v>
      </c>
      <c r="J321" s="62">
        <f>IF(P315="","",P315)</f>
        <v>20</v>
      </c>
      <c r="K321" s="298" t="str">
        <f>IF(S315="","",IF(S315="○","×",IF(S315="×","○")))</f>
        <v>×</v>
      </c>
      <c r="L321" s="62">
        <f>IF(R318="","",R318)</f>
        <v>15</v>
      </c>
      <c r="M321" s="55" t="str">
        <f aca="true" t="shared" si="69" ref="M321:M326">IF(L321="","","-")</f>
        <v>-</v>
      </c>
      <c r="N321" s="62">
        <f>IF(P318="","",P318)</f>
        <v>21</v>
      </c>
      <c r="O321" s="298" t="str">
        <f>IF(S318="","",IF(S318="○","×",IF(S318="×","○")))</f>
        <v>×</v>
      </c>
      <c r="P321" s="301"/>
      <c r="Q321" s="302"/>
      <c r="R321" s="302"/>
      <c r="S321" s="303"/>
      <c r="T321" s="146">
        <v>21</v>
      </c>
      <c r="U321" s="55" t="str">
        <f t="shared" si="66"/>
        <v>-</v>
      </c>
      <c r="V321" s="147">
        <v>18</v>
      </c>
      <c r="W321" s="296" t="str">
        <f>IF(T321&lt;&gt;"",IF(T321&gt;V321,IF(T322&gt;V322,"○",IF(T323&gt;V323,"○","×")),IF(T322&gt;V322,IF(T323&gt;V323,"○","×"),"×")),"")</f>
        <v>○</v>
      </c>
      <c r="X321" s="289" t="s">
        <v>417</v>
      </c>
      <c r="Y321" s="290"/>
      <c r="Z321" s="290"/>
      <c r="AA321" s="291"/>
      <c r="AB321" s="4"/>
      <c r="AC321" s="96"/>
      <c r="AD321" s="97"/>
      <c r="AE321" s="129"/>
      <c r="AF321" s="130"/>
      <c r="AG321" s="98"/>
      <c r="AH321" s="97"/>
      <c r="AI321" s="97"/>
      <c r="AJ321" s="98"/>
    </row>
    <row r="322" spans="2:36" ht="13.5" customHeight="1">
      <c r="B322" s="79" t="s">
        <v>266</v>
      </c>
      <c r="C322" s="84" t="s">
        <v>75</v>
      </c>
      <c r="D322" s="38">
        <f>IF(R313="","",R313)</f>
        <v>21</v>
      </c>
      <c r="E322" s="12" t="str">
        <f t="shared" si="67"/>
        <v>-</v>
      </c>
      <c r="F322" s="39">
        <f>IF(P313="","",P313)</f>
        <v>17</v>
      </c>
      <c r="G322" s="287" t="str">
        <f>IF(I319="","",I319)</f>
        <v>-</v>
      </c>
      <c r="H322" s="56">
        <f>IF(R316="","",R316)</f>
        <v>16</v>
      </c>
      <c r="I322" s="12" t="str">
        <f t="shared" si="68"/>
        <v>-</v>
      </c>
      <c r="J322" s="39">
        <f>IF(P316="","",P316)</f>
        <v>21</v>
      </c>
      <c r="K322" s="299">
        <f>IF(M319="","",M319)</f>
      </c>
      <c r="L322" s="39">
        <f>IF(R319="","",R319)</f>
        <v>16</v>
      </c>
      <c r="M322" s="12" t="str">
        <f t="shared" si="69"/>
        <v>-</v>
      </c>
      <c r="N322" s="39">
        <f>IF(P319="","",P319)</f>
        <v>21</v>
      </c>
      <c r="O322" s="299" t="str">
        <f>IF(Q319="","",Q319)</f>
        <v>-</v>
      </c>
      <c r="P322" s="304"/>
      <c r="Q322" s="305"/>
      <c r="R322" s="305"/>
      <c r="S322" s="288"/>
      <c r="T322" s="139">
        <v>21</v>
      </c>
      <c r="U322" s="12" t="str">
        <f t="shared" si="66"/>
        <v>-</v>
      </c>
      <c r="V322" s="140">
        <v>8</v>
      </c>
      <c r="W322" s="296"/>
      <c r="X322" s="292"/>
      <c r="Y322" s="293"/>
      <c r="Z322" s="293"/>
      <c r="AA322" s="294"/>
      <c r="AB322" s="4"/>
      <c r="AC322" s="90">
        <f>COUNTIF(D321:W323,"○")</f>
        <v>2</v>
      </c>
      <c r="AD322" s="91">
        <f>COUNTIF(D321:W323,"×")</f>
        <v>2</v>
      </c>
      <c r="AE322" s="125">
        <f>(IF((D321&gt;F321),1,0))+(IF((D322&gt;F322),1,0))+(IF((D323&gt;F323),1,0))+(IF((H321&gt;J321),1,0))+(IF((H322&gt;J322),1,0))+(IF((H323&gt;J323),1,0))+(IF((L321&gt;N321),1,0))+(IF((L322&gt;N322),1,0))+(IF((L323&gt;N323),1,0))+(IF((P321&gt;R321),1,0))+(IF((P322&gt;R322),1,0))+(IF((P323&gt;R323),1,0))+(IF((T321&gt;V321),1,0))+(IF((T322&gt;V322),1,0))+(IF((T323&gt;V323),1,0))</f>
        <v>5</v>
      </c>
      <c r="AF322" s="126">
        <f>(IF((D321&lt;F321),1,0))+(IF((D322&lt;F322),1,0))+(IF((D323&lt;F323),1,0))+(IF((H321&lt;J321),1,0))+(IF((H322&lt;J322),1,0))+(IF((H323&lt;J323),1,0))+(IF((L321&lt;N321),1,0))+(IF((L322&lt;N322),1,0))+(IF((L323&lt;N323),1,0))+(IF((P321&lt;R321),1,0))+(IF((P322&lt;R322),1,0))+(IF((P323&lt;R323),1,0))+(IF((T321&lt;V321),1,0))+(IF((T322&lt;V322),1,0))+(IF((T323&lt;V323),1,0))</f>
        <v>4</v>
      </c>
      <c r="AG322" s="127">
        <f>AE322-AF322</f>
        <v>1</v>
      </c>
      <c r="AH322" s="91">
        <f>SUM(D321:D323,H321:H323,L321:L323,P321:P323,T321:T323)</f>
        <v>168</v>
      </c>
      <c r="AI322" s="91">
        <f>SUM(F321:F323,J321:J323,N321:N323,R321:R323,V321:V323)</f>
        <v>165</v>
      </c>
      <c r="AJ322" s="92">
        <f>AH322-AI322</f>
        <v>3</v>
      </c>
    </row>
    <row r="323" spans="2:36" ht="13.5" customHeight="1">
      <c r="B323" s="85"/>
      <c r="C323" s="50" t="s">
        <v>10</v>
      </c>
      <c r="D323" s="38">
        <f>IF(R314="","",R314)</f>
      </c>
      <c r="E323" s="12">
        <f t="shared" si="67"/>
      </c>
      <c r="F323" s="39">
        <f>IF(P314="","",P314)</f>
      </c>
      <c r="G323" s="287">
        <f>IF(I320="","",I320)</f>
      </c>
      <c r="H323" s="56">
        <f>IF(R317="","",R317)</f>
        <v>16</v>
      </c>
      <c r="I323" s="12" t="str">
        <f t="shared" si="68"/>
        <v>-</v>
      </c>
      <c r="J323" s="39">
        <f>IF(P317="","",P317)</f>
        <v>21</v>
      </c>
      <c r="K323" s="299">
        <f>IF(M320="","",M320)</f>
      </c>
      <c r="L323" s="39">
        <f>IF(R320="","",R320)</f>
      </c>
      <c r="M323" s="12">
        <f t="shared" si="69"/>
      </c>
      <c r="N323" s="39">
        <f>IF(P320="","",P320)</f>
      </c>
      <c r="O323" s="299">
        <f>IF(Q320="","",Q320)</f>
      </c>
      <c r="P323" s="304"/>
      <c r="Q323" s="305"/>
      <c r="R323" s="305"/>
      <c r="S323" s="288"/>
      <c r="T323" s="139"/>
      <c r="U323" s="12">
        <f t="shared" si="66"/>
      </c>
      <c r="V323" s="140"/>
      <c r="W323" s="297"/>
      <c r="X323" s="29">
        <f>AC322</f>
        <v>2</v>
      </c>
      <c r="Y323" s="30" t="s">
        <v>71</v>
      </c>
      <c r="Z323" s="30">
        <f>AD322</f>
        <v>2</v>
      </c>
      <c r="AA323" s="31" t="s">
        <v>65</v>
      </c>
      <c r="AB323" s="4"/>
      <c r="AC323" s="100"/>
      <c r="AD323" s="101"/>
      <c r="AE323" s="132"/>
      <c r="AF323" s="133"/>
      <c r="AG323" s="102"/>
      <c r="AH323" s="101"/>
      <c r="AI323" s="101"/>
      <c r="AJ323" s="102"/>
    </row>
    <row r="324" spans="2:36" ht="13.5" customHeight="1">
      <c r="B324" s="79" t="s">
        <v>19</v>
      </c>
      <c r="C324" s="83" t="s">
        <v>109</v>
      </c>
      <c r="D324" s="134">
        <f>IF(V312="","",V312)</f>
        <v>20</v>
      </c>
      <c r="E324" s="55" t="str">
        <f t="shared" si="67"/>
        <v>-</v>
      </c>
      <c r="F324" s="62">
        <f>IF(T312="","",T312)</f>
        <v>21</v>
      </c>
      <c r="G324" s="286" t="str">
        <f>IF(W312="","",IF(W312="○","×",IF(W312="×","○")))</f>
        <v>×</v>
      </c>
      <c r="H324" s="61">
        <f>IF(V315="","",V315)</f>
        <v>17</v>
      </c>
      <c r="I324" s="55" t="str">
        <f t="shared" si="68"/>
        <v>-</v>
      </c>
      <c r="J324" s="62">
        <f>IF(T315="","",T315)</f>
        <v>21</v>
      </c>
      <c r="K324" s="298" t="str">
        <f>IF(W315="","",IF(W315="○","×",IF(W315="×","○")))</f>
        <v>○</v>
      </c>
      <c r="L324" s="62">
        <f>IF(V318="","",V318)</f>
        <v>16</v>
      </c>
      <c r="M324" s="55" t="str">
        <f t="shared" si="69"/>
        <v>-</v>
      </c>
      <c r="N324" s="62">
        <f>IF(T318="","",T318)</f>
        <v>21</v>
      </c>
      <c r="O324" s="298" t="str">
        <f>IF(W318="","",IF(W318="○","×",IF(W318="×","○")))</f>
        <v>×</v>
      </c>
      <c r="P324" s="61">
        <f>IF(V321="","",V321)</f>
        <v>18</v>
      </c>
      <c r="Q324" s="55" t="str">
        <f>IF(P324="","","-")</f>
        <v>-</v>
      </c>
      <c r="R324" s="62">
        <f>IF(T321="","",T321)</f>
        <v>21</v>
      </c>
      <c r="S324" s="298" t="str">
        <f>IF(W321="","",IF(W321="○","×",IF(W321="×","○")))</f>
        <v>×</v>
      </c>
      <c r="T324" s="301"/>
      <c r="U324" s="302"/>
      <c r="V324" s="302"/>
      <c r="W324" s="303"/>
      <c r="X324" s="289" t="s">
        <v>425</v>
      </c>
      <c r="Y324" s="290"/>
      <c r="Z324" s="290"/>
      <c r="AA324" s="291"/>
      <c r="AB324" s="4"/>
      <c r="AC324" s="90"/>
      <c r="AD324" s="91"/>
      <c r="AE324" s="125"/>
      <c r="AF324" s="126"/>
      <c r="AG324" s="92"/>
      <c r="AH324" s="91"/>
      <c r="AI324" s="91"/>
      <c r="AJ324" s="92"/>
    </row>
    <row r="325" spans="2:36" ht="13.5" customHeight="1">
      <c r="B325" s="79" t="s">
        <v>265</v>
      </c>
      <c r="C325" s="84" t="s">
        <v>109</v>
      </c>
      <c r="D325" s="38">
        <f>IF(V313="","",V313)</f>
        <v>18</v>
      </c>
      <c r="E325" s="12" t="str">
        <f t="shared" si="67"/>
        <v>-</v>
      </c>
      <c r="F325" s="39">
        <f>IF(T313="","",T313)</f>
        <v>21</v>
      </c>
      <c r="G325" s="287">
        <f>IF(I316="","",I316)</f>
      </c>
      <c r="H325" s="56">
        <f>IF(V316="","",V316)</f>
        <v>21</v>
      </c>
      <c r="I325" s="12" t="str">
        <f t="shared" si="68"/>
        <v>-</v>
      </c>
      <c r="J325" s="39">
        <f>IF(T316="","",T316)</f>
        <v>19</v>
      </c>
      <c r="K325" s="299" t="str">
        <f>IF(M322="","",M322)</f>
        <v>-</v>
      </c>
      <c r="L325" s="39">
        <f>IF(V319="","",V319)</f>
        <v>21</v>
      </c>
      <c r="M325" s="12" t="str">
        <f t="shared" si="69"/>
        <v>-</v>
      </c>
      <c r="N325" s="39">
        <f>IF(T319="","",T319)</f>
        <v>10</v>
      </c>
      <c r="O325" s="299">
        <f>IF(Q322="","",Q322)</f>
      </c>
      <c r="P325" s="56">
        <f>IF(V322="","",V322)</f>
        <v>8</v>
      </c>
      <c r="Q325" s="12" t="str">
        <f>IF(P325="","","-")</f>
        <v>-</v>
      </c>
      <c r="R325" s="39">
        <f>IF(T322="","",T322)</f>
        <v>21</v>
      </c>
      <c r="S325" s="299" t="str">
        <f>IF(U322="","",U322)</f>
        <v>-</v>
      </c>
      <c r="T325" s="304"/>
      <c r="U325" s="305"/>
      <c r="V325" s="305"/>
      <c r="W325" s="288"/>
      <c r="X325" s="292"/>
      <c r="Y325" s="293"/>
      <c r="Z325" s="293"/>
      <c r="AA325" s="294"/>
      <c r="AB325" s="4"/>
      <c r="AC325" s="90">
        <f>COUNTIF(D324:W326,"○")</f>
        <v>1</v>
      </c>
      <c r="AD325" s="91">
        <f>COUNTIF(D324:W326,"×")</f>
        <v>3</v>
      </c>
      <c r="AE325" s="125">
        <f>(IF((D324&gt;F324),1,0))+(IF((D325&gt;F325),1,0))+(IF((D326&gt;F326),1,0))+(IF((H324&gt;J324),1,0))+(IF((H325&gt;J325),1,0))+(IF((H326&gt;J326),1,0))+(IF((L324&gt;N324),1,0))+(IF((L325&gt;N325),1,0))+(IF((L326&gt;N326),1,0))+(IF((P324&gt;R324),1,0))+(IF((P325&gt;R325),1,0))+(IF((P326&gt;R326),1,0))+(IF((T324&gt;V324),1,0))+(IF((T325&gt;V325),1,0))+(IF((T326&gt;V326),1,0))</f>
        <v>3</v>
      </c>
      <c r="AF325" s="126">
        <f>(IF((D324&lt;F324),1,0))+(IF((D325&lt;F325),1,0))+(IF((D326&lt;F326),1,0))+(IF((H324&lt;J324),1,0))+(IF((H325&lt;J325),1,0))+(IF((H326&lt;J326),1,0))+(IF((L324&lt;N324),1,0))+(IF((L325&lt;N325),1,0))+(IF((L326&lt;N326),1,0))+(IF((P324&lt;R324),1,0))+(IF((P325&lt;R325),1,0))+(IF((P326&lt;R326),1,0))+(IF((T324&lt;V324),1,0))+(IF((T325&lt;V325),1,0))+(IF((T326&lt;V326),1,0))</f>
        <v>7</v>
      </c>
      <c r="AG325" s="127">
        <f>AE325-AF325</f>
        <v>-4</v>
      </c>
      <c r="AH325" s="91">
        <f>SUM(D324:D326,H324:H326,L324:L326,P324:P326,T324:T326)</f>
        <v>172</v>
      </c>
      <c r="AI325" s="91">
        <f>SUM(F324:F326,J324:J326,N324:N326,R324:R326,V324:V326)</f>
        <v>195</v>
      </c>
      <c r="AJ325" s="92">
        <f>AH325-AI325</f>
        <v>-23</v>
      </c>
    </row>
    <row r="326" spans="2:36" ht="13.5" customHeight="1" thickBot="1">
      <c r="B326" s="93"/>
      <c r="C326" s="94" t="s">
        <v>10</v>
      </c>
      <c r="D326" s="66">
        <f>IF(V314="","",V314)</f>
      </c>
      <c r="E326" s="67">
        <f t="shared" si="67"/>
      </c>
      <c r="F326" s="68">
        <f>IF(T314="","",T314)</f>
      </c>
      <c r="G326" s="264">
        <f>IF(I317="","",I317)</f>
      </c>
      <c r="H326" s="69">
        <f>IF(V317="","",V317)</f>
        <v>21</v>
      </c>
      <c r="I326" s="67" t="str">
        <f t="shared" si="68"/>
        <v>-</v>
      </c>
      <c r="J326" s="68">
        <f>IF(T317="","",T317)</f>
        <v>19</v>
      </c>
      <c r="K326" s="300">
        <f>IF(M323="","",M323)</f>
      </c>
      <c r="L326" s="68">
        <f>IF(V320="","",V320)</f>
        <v>12</v>
      </c>
      <c r="M326" s="67" t="str">
        <f t="shared" si="69"/>
        <v>-</v>
      </c>
      <c r="N326" s="68">
        <f>IF(T320="","",T320)</f>
        <v>21</v>
      </c>
      <c r="O326" s="300">
        <f>IF(Q323="","",Q323)</f>
      </c>
      <c r="P326" s="69">
        <f>IF(V323="","",V323)</f>
      </c>
      <c r="Q326" s="67">
        <f>IF(P326="","","-")</f>
      </c>
      <c r="R326" s="68">
        <f>IF(T323="","",T323)</f>
      </c>
      <c r="S326" s="300">
        <f>IF(U323="","",U323)</f>
      </c>
      <c r="T326" s="283"/>
      <c r="U326" s="284"/>
      <c r="V326" s="284"/>
      <c r="W326" s="285"/>
      <c r="X326" s="70">
        <f>AC325</f>
        <v>1</v>
      </c>
      <c r="Y326" s="71" t="s">
        <v>71</v>
      </c>
      <c r="Z326" s="71">
        <f>AD325</f>
        <v>3</v>
      </c>
      <c r="AA326" s="72" t="s">
        <v>65</v>
      </c>
      <c r="AB326" s="4"/>
      <c r="AC326" s="100"/>
      <c r="AD326" s="101"/>
      <c r="AE326" s="132"/>
      <c r="AF326" s="133"/>
      <c r="AG326" s="102"/>
      <c r="AH326" s="101"/>
      <c r="AI326" s="101"/>
      <c r="AJ326" s="102"/>
    </row>
    <row r="327" spans="2:31" ht="7.5" customHeight="1" thickBot="1">
      <c r="B327" s="65"/>
      <c r="C327" s="99"/>
      <c r="D327" s="148"/>
      <c r="E327" s="149"/>
      <c r="F327" s="148"/>
      <c r="G327" s="11"/>
      <c r="H327" s="148"/>
      <c r="I327" s="149"/>
      <c r="J327" s="148"/>
      <c r="K327" s="11"/>
      <c r="L327" s="148"/>
      <c r="M327" s="149"/>
      <c r="N327" s="148"/>
      <c r="O327" s="148"/>
      <c r="P327" s="11"/>
      <c r="Q327" s="11"/>
      <c r="R327" s="11"/>
      <c r="S327" s="11"/>
      <c r="T327" s="150"/>
      <c r="U327" s="150"/>
      <c r="V327" s="150"/>
      <c r="W327" s="150"/>
      <c r="X327" s="108"/>
      <c r="Y327" s="11"/>
      <c r="Z327" s="11"/>
      <c r="AA327" s="109"/>
      <c r="AB327" s="109"/>
      <c r="AC327" s="151"/>
      <c r="AD327" s="1"/>
      <c r="AE327" s="1"/>
    </row>
    <row r="328" spans="2:36" ht="13.5" customHeight="1">
      <c r="B328" s="377" t="s">
        <v>381</v>
      </c>
      <c r="C328" s="378"/>
      <c r="D328" s="361" t="str">
        <f>B330</f>
        <v>渡辺</v>
      </c>
      <c r="E328" s="313"/>
      <c r="F328" s="313"/>
      <c r="G328" s="314"/>
      <c r="H328" s="312" t="str">
        <f>B333</f>
        <v>中矢敦</v>
      </c>
      <c r="I328" s="313"/>
      <c r="J328" s="313"/>
      <c r="K328" s="314"/>
      <c r="L328" s="312" t="str">
        <f>B336</f>
        <v>山内道夫</v>
      </c>
      <c r="M328" s="313"/>
      <c r="N328" s="313"/>
      <c r="O328" s="314"/>
      <c r="P328" s="312" t="str">
        <f>B339</f>
        <v>有明茂博</v>
      </c>
      <c r="Q328" s="313"/>
      <c r="R328" s="313"/>
      <c r="S328" s="314"/>
      <c r="T328" s="312" t="str">
        <f>B342</f>
        <v>井原征紀</v>
      </c>
      <c r="U328" s="313"/>
      <c r="V328" s="313"/>
      <c r="W328" s="314"/>
      <c r="X328" s="315" t="s">
        <v>110</v>
      </c>
      <c r="Y328" s="316"/>
      <c r="Z328" s="316"/>
      <c r="AA328" s="317"/>
      <c r="AB328" s="4"/>
      <c r="AC328" s="318" t="s">
        <v>61</v>
      </c>
      <c r="AD328" s="319"/>
      <c r="AE328" s="320" t="s">
        <v>62</v>
      </c>
      <c r="AF328" s="321"/>
      <c r="AG328" s="322"/>
      <c r="AH328" s="265" t="s">
        <v>63</v>
      </c>
      <c r="AI328" s="266"/>
      <c r="AJ328" s="267"/>
    </row>
    <row r="329" spans="2:36" ht="13.5" customHeight="1" thickBot="1">
      <c r="B329" s="379"/>
      <c r="C329" s="380"/>
      <c r="D329" s="376" t="str">
        <f>B331</f>
        <v>矢野初美</v>
      </c>
      <c r="E329" s="277"/>
      <c r="F329" s="277"/>
      <c r="G329" s="269"/>
      <c r="H329" s="276" t="str">
        <f>B334</f>
        <v>白澤佑佳</v>
      </c>
      <c r="I329" s="277"/>
      <c r="J329" s="277"/>
      <c r="K329" s="269"/>
      <c r="L329" s="276" t="str">
        <f>B337</f>
        <v>秦由美子</v>
      </c>
      <c r="M329" s="277"/>
      <c r="N329" s="277"/>
      <c r="O329" s="269"/>
      <c r="P329" s="276" t="str">
        <f>B340</f>
        <v>鎌倉奈緒美</v>
      </c>
      <c r="Q329" s="277"/>
      <c r="R329" s="277"/>
      <c r="S329" s="269"/>
      <c r="T329" s="276" t="str">
        <f>B343</f>
        <v>高橋悠</v>
      </c>
      <c r="U329" s="277"/>
      <c r="V329" s="277"/>
      <c r="W329" s="269"/>
      <c r="X329" s="268" t="s">
        <v>111</v>
      </c>
      <c r="Y329" s="306"/>
      <c r="Z329" s="306"/>
      <c r="AA329" s="307"/>
      <c r="AB329" s="4"/>
      <c r="AC329" s="86" t="s">
        <v>64</v>
      </c>
      <c r="AD329" s="87" t="s">
        <v>65</v>
      </c>
      <c r="AE329" s="86" t="s">
        <v>66</v>
      </c>
      <c r="AF329" s="87" t="s">
        <v>67</v>
      </c>
      <c r="AG329" s="88" t="s">
        <v>68</v>
      </c>
      <c r="AH329" s="87" t="s">
        <v>69</v>
      </c>
      <c r="AI329" s="87" t="s">
        <v>67</v>
      </c>
      <c r="AJ329" s="88" t="s">
        <v>68</v>
      </c>
    </row>
    <row r="330" spans="2:36" ht="13.5" customHeight="1">
      <c r="B330" s="77" t="s">
        <v>409</v>
      </c>
      <c r="C330" s="78" t="s">
        <v>369</v>
      </c>
      <c r="D330" s="341"/>
      <c r="E330" s="342"/>
      <c r="F330" s="342"/>
      <c r="G330" s="343"/>
      <c r="H330" s="139">
        <v>13</v>
      </c>
      <c r="I330" s="12" t="str">
        <f>IF(H330="","","-")</f>
        <v>-</v>
      </c>
      <c r="J330" s="140">
        <v>21</v>
      </c>
      <c r="K330" s="346" t="str">
        <f>IF(H330&lt;&gt;"",IF(H330&gt;J330,IF(H331&gt;J331,"○",IF(H332&gt;J332,"○","×")),IF(H331&gt;J331,IF(H332&gt;J332,"○","×"),"×")),"")</f>
        <v>×</v>
      </c>
      <c r="L330" s="139">
        <v>6</v>
      </c>
      <c r="M330" s="13" t="str">
        <f aca="true" t="shared" si="70" ref="M330:M335">IF(L330="","","-")</f>
        <v>-</v>
      </c>
      <c r="N330" s="141">
        <v>21</v>
      </c>
      <c r="O330" s="346" t="str">
        <f>IF(L330&lt;&gt;"",IF(L330&gt;N330,IF(L331&gt;N331,"○",IF(L332&gt;N332,"○","×")),IF(L331&gt;N331,IF(L332&gt;N332,"○","×"),"×")),"")</f>
        <v>×</v>
      </c>
      <c r="P330" s="139">
        <v>11</v>
      </c>
      <c r="Q330" s="13" t="str">
        <f aca="true" t="shared" si="71" ref="Q330:Q338">IF(P330="","","-")</f>
        <v>-</v>
      </c>
      <c r="R330" s="141">
        <v>21</v>
      </c>
      <c r="S330" s="346" t="str">
        <f>IF(P330&lt;&gt;"",IF(P330&gt;R330,IF(P331&gt;R331,"○",IF(P332&gt;R332,"○","×")),IF(P331&gt;R331,IF(P332&gt;R332,"○","×"),"×")),"")</f>
        <v>×</v>
      </c>
      <c r="T330" s="139">
        <v>11</v>
      </c>
      <c r="U330" s="13" t="str">
        <f aca="true" t="shared" si="72" ref="U330:U341">IF(T330="","","-")</f>
        <v>-</v>
      </c>
      <c r="V330" s="141">
        <v>21</v>
      </c>
      <c r="W330" s="308" t="str">
        <f>IF(T330&lt;&gt;"",IF(T330&gt;V330,IF(T331&gt;V331,"○",IF(T332&gt;V332,"○","×")),IF(T331&gt;V331,IF(T332&gt;V332,"○","×"),"×")),"")</f>
        <v>×</v>
      </c>
      <c r="X330" s="309" t="s">
        <v>427</v>
      </c>
      <c r="Y330" s="310"/>
      <c r="Z330" s="310"/>
      <c r="AA330" s="311"/>
      <c r="AB330" s="4"/>
      <c r="AC330" s="90"/>
      <c r="AD330" s="91"/>
      <c r="AE330" s="125"/>
      <c r="AF330" s="126"/>
      <c r="AG330" s="92"/>
      <c r="AH330" s="91"/>
      <c r="AI330" s="91"/>
      <c r="AJ330" s="92"/>
    </row>
    <row r="331" spans="2:36" ht="13.5" customHeight="1">
      <c r="B331" s="79" t="s">
        <v>299</v>
      </c>
      <c r="C331" s="80" t="s">
        <v>370</v>
      </c>
      <c r="D331" s="344"/>
      <c r="E331" s="305"/>
      <c r="F331" s="305"/>
      <c r="G331" s="288"/>
      <c r="H331" s="139">
        <v>11</v>
      </c>
      <c r="I331" s="12" t="str">
        <f>IF(H331="","","-")</f>
        <v>-</v>
      </c>
      <c r="J331" s="143">
        <v>21</v>
      </c>
      <c r="K331" s="270"/>
      <c r="L331" s="139">
        <v>5</v>
      </c>
      <c r="M331" s="12" t="str">
        <f t="shared" si="70"/>
        <v>-</v>
      </c>
      <c r="N331" s="140">
        <v>21</v>
      </c>
      <c r="O331" s="270"/>
      <c r="P331" s="139">
        <v>3</v>
      </c>
      <c r="Q331" s="12" t="str">
        <f t="shared" si="71"/>
        <v>-</v>
      </c>
      <c r="R331" s="140">
        <v>21</v>
      </c>
      <c r="S331" s="270"/>
      <c r="T331" s="139">
        <v>16</v>
      </c>
      <c r="U331" s="12" t="str">
        <f t="shared" si="72"/>
        <v>-</v>
      </c>
      <c r="V331" s="140">
        <v>21</v>
      </c>
      <c r="W331" s="296"/>
      <c r="X331" s="292"/>
      <c r="Y331" s="293"/>
      <c r="Z331" s="293"/>
      <c r="AA331" s="294"/>
      <c r="AB331" s="4"/>
      <c r="AC331" s="90">
        <f>COUNTIF(D330:W332,"○")</f>
        <v>0</v>
      </c>
      <c r="AD331" s="91">
        <f>COUNTIF(D330:W332,"×")</f>
        <v>4</v>
      </c>
      <c r="AE331" s="125">
        <f>(IF((D330&gt;F330),1,0))+(IF((D331&gt;F331),1,0))+(IF((D332&gt;F332),1,0))+(IF((H330&gt;J330),1,0))+(IF((H331&gt;J331),1,0))+(IF((H332&gt;J332),1,0))+(IF((L330&gt;N330),1,0))+(IF((L331&gt;N331),1,0))+(IF((L332&gt;N332),1,0))+(IF((P330&gt;R330),1,0))+(IF((P331&gt;R331),1,0))+(IF((P332&gt;R332),1,0))+(IF((T330&gt;V330),1,0))+(IF((T331&gt;V331),1,0))+(IF((T332&gt;V332),1,0))</f>
        <v>0</v>
      </c>
      <c r="AF331" s="126">
        <f>(IF((D330&lt;F330),1,0))+(IF((D331&lt;F331),1,0))+(IF((D332&lt;F332),1,0))+(IF((H330&lt;J330),1,0))+(IF((H331&lt;J331),1,0))+(IF((H332&lt;J332),1,0))+(IF((L330&lt;N330),1,0))+(IF((L331&lt;N331),1,0))+(IF((L332&lt;N332),1,0))+(IF((P330&lt;R330),1,0))+(IF((P331&lt;R331),1,0))+(IF((P332&lt;R332),1,0))+(IF((T330&lt;V330),1,0))+(IF((T331&lt;V331),1,0))+(IF((T332&lt;V332),1,0))</f>
        <v>8</v>
      </c>
      <c r="AG331" s="127">
        <f>AE331-AF331</f>
        <v>-8</v>
      </c>
      <c r="AH331" s="91">
        <f>SUM(D330:D332,H330:H332,L330:L332,P330:P332,T330:T332)</f>
        <v>76</v>
      </c>
      <c r="AI331" s="91">
        <f>SUM(F330:F332,J330:J332,N330:N332,R330:R332,V330:V332)</f>
        <v>168</v>
      </c>
      <c r="AJ331" s="92">
        <f>AH331-AI331</f>
        <v>-92</v>
      </c>
    </row>
    <row r="332" spans="2:36" ht="13.5" customHeight="1">
      <c r="B332" s="79"/>
      <c r="C332" s="81" t="s">
        <v>10</v>
      </c>
      <c r="D332" s="345"/>
      <c r="E332" s="262"/>
      <c r="F332" s="262"/>
      <c r="G332" s="263"/>
      <c r="H332" s="144"/>
      <c r="I332" s="12">
        <f>IF(H332="","","-")</f>
      </c>
      <c r="J332" s="145"/>
      <c r="K332" s="271"/>
      <c r="L332" s="144"/>
      <c r="M332" s="28">
        <f t="shared" si="70"/>
      </c>
      <c r="N332" s="145"/>
      <c r="O332" s="270"/>
      <c r="P332" s="139"/>
      <c r="Q332" s="12">
        <f t="shared" si="71"/>
      </c>
      <c r="R332" s="140"/>
      <c r="S332" s="270"/>
      <c r="T332" s="139"/>
      <c r="U332" s="12">
        <f t="shared" si="72"/>
      </c>
      <c r="V332" s="140"/>
      <c r="W332" s="296"/>
      <c r="X332" s="29">
        <f>AC331</f>
        <v>0</v>
      </c>
      <c r="Y332" s="30" t="s">
        <v>71</v>
      </c>
      <c r="Z332" s="30">
        <f>AD331</f>
        <v>4</v>
      </c>
      <c r="AA332" s="31" t="s">
        <v>65</v>
      </c>
      <c r="AB332" s="4"/>
      <c r="AC332" s="90"/>
      <c r="AD332" s="91"/>
      <c r="AE332" s="125"/>
      <c r="AF332" s="126"/>
      <c r="AG332" s="92"/>
      <c r="AH332" s="91"/>
      <c r="AI332" s="91"/>
      <c r="AJ332" s="92"/>
    </row>
    <row r="333" spans="2:36" ht="13.5" customHeight="1">
      <c r="B333" s="82" t="s">
        <v>301</v>
      </c>
      <c r="C333" s="83" t="s">
        <v>143</v>
      </c>
      <c r="D333" s="38">
        <f>IF(J330="","",J330)</f>
        <v>21</v>
      </c>
      <c r="E333" s="12" t="str">
        <f aca="true" t="shared" si="73" ref="E333:E344">IF(D333="","","-")</f>
        <v>-</v>
      </c>
      <c r="F333" s="39">
        <f>IF(H330="","",H330)</f>
        <v>13</v>
      </c>
      <c r="G333" s="298" t="str">
        <f>IF(K330="","",IF(K330="○","×",IF(K330="×","○")))</f>
        <v>○</v>
      </c>
      <c r="H333" s="301"/>
      <c r="I333" s="302"/>
      <c r="J333" s="302"/>
      <c r="K333" s="303"/>
      <c r="L333" s="139">
        <v>11</v>
      </c>
      <c r="M333" s="12" t="str">
        <f t="shared" si="70"/>
        <v>-</v>
      </c>
      <c r="N333" s="140">
        <v>21</v>
      </c>
      <c r="O333" s="375" t="str">
        <f>IF(L333&lt;&gt;"",IF(L333&gt;N333,IF(L334&gt;N334,"○",IF(L335&gt;N335,"○","×")),IF(L334&gt;N334,IF(L335&gt;N335,"○","×"),"×")),"")</f>
        <v>×</v>
      </c>
      <c r="P333" s="146">
        <v>10</v>
      </c>
      <c r="Q333" s="55" t="str">
        <f t="shared" si="71"/>
        <v>-</v>
      </c>
      <c r="R333" s="147">
        <v>21</v>
      </c>
      <c r="S333" s="375" t="str">
        <f>IF(P333&lt;&gt;"",IF(P333&gt;R333,IF(P334&gt;R334,"○",IF(P335&gt;R335,"○","×")),IF(P334&gt;R334,IF(P335&gt;R335,"○","×"),"×")),"")</f>
        <v>×</v>
      </c>
      <c r="T333" s="146">
        <v>18</v>
      </c>
      <c r="U333" s="55" t="str">
        <f t="shared" si="72"/>
        <v>-</v>
      </c>
      <c r="V333" s="147">
        <v>21</v>
      </c>
      <c r="W333" s="295" t="str">
        <f>IF(T333&lt;&gt;"",IF(T333&gt;V333,IF(T334&gt;V334,"○",IF(T335&gt;V335,"○","×")),IF(T334&gt;V334,IF(T335&gt;V335,"○","×"),"×")),"")</f>
        <v>×</v>
      </c>
      <c r="X333" s="289" t="s">
        <v>416</v>
      </c>
      <c r="Y333" s="290"/>
      <c r="Z333" s="290"/>
      <c r="AA333" s="291"/>
      <c r="AB333" s="4"/>
      <c r="AC333" s="96"/>
      <c r="AD333" s="97"/>
      <c r="AE333" s="129"/>
      <c r="AF333" s="130"/>
      <c r="AG333" s="98"/>
      <c r="AH333" s="97"/>
      <c r="AI333" s="97"/>
      <c r="AJ333" s="98"/>
    </row>
    <row r="334" spans="2:36" ht="13.5" customHeight="1">
      <c r="B334" s="79" t="s">
        <v>300</v>
      </c>
      <c r="C334" s="84" t="s">
        <v>143</v>
      </c>
      <c r="D334" s="38">
        <f>IF(J331="","",J331)</f>
        <v>21</v>
      </c>
      <c r="E334" s="12" t="str">
        <f t="shared" si="73"/>
        <v>-</v>
      </c>
      <c r="F334" s="39">
        <f>IF(H331="","",H331)</f>
        <v>11</v>
      </c>
      <c r="G334" s="299" t="str">
        <f>IF(I331="","",I331)</f>
        <v>-</v>
      </c>
      <c r="H334" s="304"/>
      <c r="I334" s="305"/>
      <c r="J334" s="305"/>
      <c r="K334" s="288"/>
      <c r="L334" s="139">
        <v>9</v>
      </c>
      <c r="M334" s="12" t="str">
        <f t="shared" si="70"/>
        <v>-</v>
      </c>
      <c r="N334" s="140">
        <v>21</v>
      </c>
      <c r="O334" s="270"/>
      <c r="P334" s="139">
        <v>20</v>
      </c>
      <c r="Q334" s="12" t="str">
        <f t="shared" si="71"/>
        <v>-</v>
      </c>
      <c r="R334" s="140">
        <v>21</v>
      </c>
      <c r="S334" s="270"/>
      <c r="T334" s="139">
        <v>20</v>
      </c>
      <c r="U334" s="12" t="str">
        <f t="shared" si="72"/>
        <v>-</v>
      </c>
      <c r="V334" s="140">
        <v>21</v>
      </c>
      <c r="W334" s="296"/>
      <c r="X334" s="292"/>
      <c r="Y334" s="293"/>
      <c r="Z334" s="293"/>
      <c r="AA334" s="294"/>
      <c r="AB334" s="4"/>
      <c r="AC334" s="90">
        <f>COUNTIF(D333:W335,"○")</f>
        <v>1</v>
      </c>
      <c r="AD334" s="91">
        <f>COUNTIF(D333:W335,"×")</f>
        <v>3</v>
      </c>
      <c r="AE334" s="125">
        <f>(IF((D333&gt;F333),1,0))+(IF((D334&gt;F334),1,0))+(IF((D335&gt;F335),1,0))+(IF((H333&gt;J333),1,0))+(IF((H334&gt;J334),1,0))+(IF((H335&gt;J335),1,0))+(IF((L333&gt;N333),1,0))+(IF((L334&gt;N334),1,0))+(IF((L335&gt;N335),1,0))+(IF((P333&gt;R333),1,0))+(IF((P334&gt;R334),1,0))+(IF((P335&gt;R335),1,0))+(IF((T333&gt;V333),1,0))+(IF((T334&gt;V334),1,0))+(IF((T335&gt;V335),1,0))</f>
        <v>2</v>
      </c>
      <c r="AF334" s="126">
        <f>(IF((D333&lt;F333),1,0))+(IF((D334&lt;F334),1,0))+(IF((D335&lt;F335),1,0))+(IF((H333&lt;J333),1,0))+(IF((H334&lt;J334),1,0))+(IF((H335&lt;J335),1,0))+(IF((L333&lt;N333),1,0))+(IF((L334&lt;N334),1,0))+(IF((L335&lt;N335),1,0))+(IF((P333&lt;R333),1,0))+(IF((P334&lt;R334),1,0))+(IF((P335&lt;R335),1,0))+(IF((T333&lt;V333),1,0))+(IF((T334&lt;V334),1,0))+(IF((T335&lt;V335),1,0))</f>
        <v>6</v>
      </c>
      <c r="AG334" s="127">
        <f>AE334-AF334</f>
        <v>-4</v>
      </c>
      <c r="AH334" s="91">
        <f>SUM(D333:D335,H333:H335,L333:L335,P333:P335,T333:T335)</f>
        <v>130</v>
      </c>
      <c r="AI334" s="91">
        <f>SUM(F333:F335,J333:J335,N333:N335,R333:R335,V333:V335)</f>
        <v>150</v>
      </c>
      <c r="AJ334" s="92">
        <f>AH334-AI334</f>
        <v>-20</v>
      </c>
    </row>
    <row r="335" spans="2:36" ht="13.5" customHeight="1">
      <c r="B335" s="85"/>
      <c r="C335" s="50" t="s">
        <v>106</v>
      </c>
      <c r="D335" s="48">
        <f>IF(J332="","",J332)</f>
      </c>
      <c r="E335" s="12">
        <f t="shared" si="73"/>
      </c>
      <c r="F335" s="49">
        <f>IF(H332="","",H332)</f>
      </c>
      <c r="G335" s="323">
        <f>IF(I332="","",I332)</f>
      </c>
      <c r="H335" s="272"/>
      <c r="I335" s="262"/>
      <c r="J335" s="262"/>
      <c r="K335" s="263"/>
      <c r="L335" s="144"/>
      <c r="M335" s="12">
        <f t="shared" si="70"/>
      </c>
      <c r="N335" s="145"/>
      <c r="O335" s="271"/>
      <c r="P335" s="144"/>
      <c r="Q335" s="28">
        <f t="shared" si="71"/>
      </c>
      <c r="R335" s="145"/>
      <c r="S335" s="271"/>
      <c r="T335" s="144"/>
      <c r="U335" s="28">
        <f t="shared" si="72"/>
      </c>
      <c r="V335" s="145"/>
      <c r="W335" s="296"/>
      <c r="X335" s="29">
        <f>AC334</f>
        <v>1</v>
      </c>
      <c r="Y335" s="30" t="s">
        <v>71</v>
      </c>
      <c r="Z335" s="30">
        <f>AD334</f>
        <v>3</v>
      </c>
      <c r="AA335" s="31" t="s">
        <v>65</v>
      </c>
      <c r="AB335" s="4"/>
      <c r="AC335" s="100"/>
      <c r="AD335" s="101"/>
      <c r="AE335" s="132"/>
      <c r="AF335" s="133"/>
      <c r="AG335" s="102"/>
      <c r="AH335" s="101"/>
      <c r="AI335" s="101"/>
      <c r="AJ335" s="102"/>
    </row>
    <row r="336" spans="2:36" ht="13.5" customHeight="1">
      <c r="B336" s="82" t="s">
        <v>33</v>
      </c>
      <c r="C336" s="83" t="s">
        <v>38</v>
      </c>
      <c r="D336" s="38">
        <f>IF(N330="","",N330)</f>
        <v>21</v>
      </c>
      <c r="E336" s="55" t="str">
        <f t="shared" si="73"/>
        <v>-</v>
      </c>
      <c r="F336" s="39">
        <f>IF(L330="","",L330)</f>
        <v>6</v>
      </c>
      <c r="G336" s="298" t="str">
        <f>IF(O330="","",IF(O330="○","×",IF(O330="×","○")))</f>
        <v>○</v>
      </c>
      <c r="H336" s="56">
        <f>IF(N333="","",N333)</f>
        <v>21</v>
      </c>
      <c r="I336" s="12" t="str">
        <f aca="true" t="shared" si="74" ref="I336:I344">IF(H336="","","-")</f>
        <v>-</v>
      </c>
      <c r="J336" s="39">
        <f>IF(L333="","",L333)</f>
        <v>11</v>
      </c>
      <c r="K336" s="298" t="str">
        <f>IF(O333="","",IF(O333="○","×",IF(O333="×","○")))</f>
        <v>○</v>
      </c>
      <c r="L336" s="301"/>
      <c r="M336" s="302"/>
      <c r="N336" s="302"/>
      <c r="O336" s="303"/>
      <c r="P336" s="139">
        <v>14</v>
      </c>
      <c r="Q336" s="12" t="str">
        <f t="shared" si="71"/>
        <v>-</v>
      </c>
      <c r="R336" s="140">
        <v>21</v>
      </c>
      <c r="S336" s="270" t="str">
        <f>IF(P336&lt;&gt;"",IF(P336&gt;R336,IF(P337&gt;R337,"○",IF(P338&gt;R338,"○","×")),IF(P337&gt;R337,IF(P338&gt;R338,"○","×"),"×")),"")</f>
        <v>×</v>
      </c>
      <c r="T336" s="139">
        <v>21</v>
      </c>
      <c r="U336" s="12" t="str">
        <f t="shared" si="72"/>
        <v>-</v>
      </c>
      <c r="V336" s="140">
        <v>13</v>
      </c>
      <c r="W336" s="295" t="str">
        <f>IF(T336&lt;&gt;"",IF(T336&gt;V336,IF(T337&gt;V337,"○",IF(T338&gt;V338,"○","×")),IF(T337&gt;V337,IF(T338&gt;V338,"○","×"),"×")),"")</f>
        <v>○</v>
      </c>
      <c r="X336" s="289" t="s">
        <v>417</v>
      </c>
      <c r="Y336" s="290"/>
      <c r="Z336" s="290"/>
      <c r="AA336" s="291"/>
      <c r="AB336" s="4"/>
      <c r="AC336" s="90"/>
      <c r="AD336" s="91"/>
      <c r="AE336" s="125"/>
      <c r="AF336" s="126"/>
      <c r="AG336" s="92"/>
      <c r="AH336" s="91"/>
      <c r="AI336" s="91"/>
      <c r="AJ336" s="92"/>
    </row>
    <row r="337" spans="2:36" ht="13.5" customHeight="1">
      <c r="B337" s="79" t="s">
        <v>34</v>
      </c>
      <c r="C337" s="84" t="s">
        <v>38</v>
      </c>
      <c r="D337" s="38">
        <f>IF(N331="","",N331)</f>
        <v>21</v>
      </c>
      <c r="E337" s="12" t="str">
        <f t="shared" si="73"/>
        <v>-</v>
      </c>
      <c r="F337" s="39">
        <f>IF(L331="","",L331)</f>
        <v>5</v>
      </c>
      <c r="G337" s="299">
        <f>IF(I334="","",I334)</f>
      </c>
      <c r="H337" s="56">
        <f>IF(N334="","",N334)</f>
        <v>21</v>
      </c>
      <c r="I337" s="12" t="str">
        <f t="shared" si="74"/>
        <v>-</v>
      </c>
      <c r="J337" s="39">
        <f>IF(L334="","",L334)</f>
        <v>9</v>
      </c>
      <c r="K337" s="299" t="str">
        <f>IF(M334="","",M334)</f>
        <v>-</v>
      </c>
      <c r="L337" s="304"/>
      <c r="M337" s="305"/>
      <c r="N337" s="305"/>
      <c r="O337" s="288"/>
      <c r="P337" s="139">
        <v>9</v>
      </c>
      <c r="Q337" s="12" t="str">
        <f t="shared" si="71"/>
        <v>-</v>
      </c>
      <c r="R337" s="140">
        <v>21</v>
      </c>
      <c r="S337" s="270"/>
      <c r="T337" s="139">
        <v>21</v>
      </c>
      <c r="U337" s="12" t="str">
        <f t="shared" si="72"/>
        <v>-</v>
      </c>
      <c r="V337" s="140">
        <v>10</v>
      </c>
      <c r="W337" s="296"/>
      <c r="X337" s="292"/>
      <c r="Y337" s="293"/>
      <c r="Z337" s="293"/>
      <c r="AA337" s="294"/>
      <c r="AB337" s="4"/>
      <c r="AC337" s="90">
        <f>COUNTIF(D336:W338,"○")</f>
        <v>3</v>
      </c>
      <c r="AD337" s="91">
        <f>COUNTIF(D336:W338,"×")</f>
        <v>1</v>
      </c>
      <c r="AE337" s="125">
        <f>(IF((D336&gt;F336),1,0))+(IF((D337&gt;F337),1,0))+(IF((D338&gt;F338),1,0))+(IF((H336&gt;J336),1,0))+(IF((H337&gt;J337),1,0))+(IF((H338&gt;J338),1,0))+(IF((L336&gt;N336),1,0))+(IF((L337&gt;N337),1,0))+(IF((L338&gt;N338),1,0))+(IF((P336&gt;R336),1,0))+(IF((P337&gt;R337),1,0))+(IF((P338&gt;R338),1,0))+(IF((T336&gt;V336),1,0))+(IF((T337&gt;V337),1,0))+(IF((T338&gt;V338),1,0))</f>
        <v>6</v>
      </c>
      <c r="AF337" s="126">
        <f>(IF((D336&lt;F336),1,0))+(IF((D337&lt;F337),1,0))+(IF((D338&lt;F338),1,0))+(IF((H336&lt;J336),1,0))+(IF((H337&lt;J337),1,0))+(IF((H338&lt;J338),1,0))+(IF((L336&lt;N336),1,0))+(IF((L337&lt;N337),1,0))+(IF((L338&lt;N338),1,0))+(IF((P336&lt;R336),1,0))+(IF((P337&lt;R337),1,0))+(IF((P338&lt;R338),1,0))+(IF((T336&lt;V336),1,0))+(IF((T337&lt;V337),1,0))+(IF((T338&lt;V338),1,0))</f>
        <v>2</v>
      </c>
      <c r="AG337" s="127">
        <f>AE337-AF337</f>
        <v>4</v>
      </c>
      <c r="AH337" s="91">
        <f>SUM(D336:D338,H336:H338,L336:L338,P336:P338,T336:T338)</f>
        <v>149</v>
      </c>
      <c r="AI337" s="91">
        <f>SUM(F336:F338,J336:J338,N336:N338,R336:R338,V336:V338)</f>
        <v>96</v>
      </c>
      <c r="AJ337" s="92">
        <f>AH337-AI337</f>
        <v>53</v>
      </c>
    </row>
    <row r="338" spans="2:36" ht="13.5" customHeight="1">
      <c r="B338" s="85"/>
      <c r="C338" s="50" t="s">
        <v>18</v>
      </c>
      <c r="D338" s="38">
        <f>IF(N332="","",N332)</f>
      </c>
      <c r="E338" s="12">
        <f t="shared" si="73"/>
      </c>
      <c r="F338" s="39">
        <f>IF(L332="","",L332)</f>
      </c>
      <c r="G338" s="299">
        <f>IF(I335="","",I335)</f>
      </c>
      <c r="H338" s="56">
        <f>IF(N335="","",N335)</f>
      </c>
      <c r="I338" s="12">
        <f t="shared" si="74"/>
      </c>
      <c r="J338" s="39">
        <f>IF(L335="","",L335)</f>
      </c>
      <c r="K338" s="299">
        <f>IF(M335="","",M335)</f>
      </c>
      <c r="L338" s="304"/>
      <c r="M338" s="305"/>
      <c r="N338" s="305"/>
      <c r="O338" s="288"/>
      <c r="P338" s="139"/>
      <c r="Q338" s="12">
        <f t="shared" si="71"/>
      </c>
      <c r="R338" s="140"/>
      <c r="S338" s="271"/>
      <c r="T338" s="139"/>
      <c r="U338" s="12">
        <f t="shared" si="72"/>
      </c>
      <c r="V338" s="140"/>
      <c r="W338" s="297"/>
      <c r="X338" s="29">
        <f>AC337</f>
        <v>3</v>
      </c>
      <c r="Y338" s="30" t="s">
        <v>71</v>
      </c>
      <c r="Z338" s="30">
        <f>AD337</f>
        <v>1</v>
      </c>
      <c r="AA338" s="31" t="s">
        <v>65</v>
      </c>
      <c r="AB338" s="4"/>
      <c r="AC338" s="90"/>
      <c r="AD338" s="91"/>
      <c r="AE338" s="125"/>
      <c r="AF338" s="126"/>
      <c r="AG338" s="92"/>
      <c r="AH338" s="91"/>
      <c r="AI338" s="91"/>
      <c r="AJ338" s="92"/>
    </row>
    <row r="339" spans="2:36" ht="13.5" customHeight="1">
      <c r="B339" s="79" t="s">
        <v>302</v>
      </c>
      <c r="C339" s="83" t="s">
        <v>90</v>
      </c>
      <c r="D339" s="134">
        <f>IF(R330="","",R330)</f>
        <v>21</v>
      </c>
      <c r="E339" s="55" t="str">
        <f t="shared" si="73"/>
        <v>-</v>
      </c>
      <c r="F339" s="62">
        <f>IF(P330="","",P330)</f>
        <v>11</v>
      </c>
      <c r="G339" s="286" t="str">
        <f>IF(S330="","",IF(S330="○","×",IF(S330="×","○")))</f>
        <v>○</v>
      </c>
      <c r="H339" s="61">
        <f>IF(R333="","",R333)</f>
        <v>21</v>
      </c>
      <c r="I339" s="55" t="str">
        <f t="shared" si="74"/>
        <v>-</v>
      </c>
      <c r="J339" s="62">
        <f>IF(P333="","",P333)</f>
        <v>10</v>
      </c>
      <c r="K339" s="298" t="str">
        <f>IF(S333="","",IF(S333="○","×",IF(S333="×","○")))</f>
        <v>○</v>
      </c>
      <c r="L339" s="62">
        <f>IF(R336="","",R336)</f>
        <v>21</v>
      </c>
      <c r="M339" s="55" t="str">
        <f aca="true" t="shared" si="75" ref="M339:M344">IF(L339="","","-")</f>
        <v>-</v>
      </c>
      <c r="N339" s="62">
        <f>IF(P336="","",P336)</f>
        <v>14</v>
      </c>
      <c r="O339" s="298" t="str">
        <f>IF(S336="","",IF(S336="○","×",IF(S336="×","○")))</f>
        <v>○</v>
      </c>
      <c r="P339" s="301"/>
      <c r="Q339" s="302"/>
      <c r="R339" s="302"/>
      <c r="S339" s="303"/>
      <c r="T339" s="146">
        <v>21</v>
      </c>
      <c r="U339" s="55" t="str">
        <f t="shared" si="72"/>
        <v>-</v>
      </c>
      <c r="V339" s="147">
        <v>11</v>
      </c>
      <c r="W339" s="296" t="str">
        <f>IF(T339&lt;&gt;"",IF(T339&gt;V339,IF(T340&gt;V340,"○",IF(T341&gt;V341,"○","×")),IF(T340&gt;V340,IF(T341&gt;V341,"○","×"),"×")),"")</f>
        <v>○</v>
      </c>
      <c r="X339" s="289" t="s">
        <v>415</v>
      </c>
      <c r="Y339" s="290"/>
      <c r="Z339" s="290"/>
      <c r="AA339" s="291"/>
      <c r="AB339" s="4"/>
      <c r="AC339" s="96"/>
      <c r="AD339" s="97"/>
      <c r="AE339" s="129"/>
      <c r="AF339" s="130"/>
      <c r="AG339" s="98"/>
      <c r="AH339" s="97"/>
      <c r="AI339" s="97"/>
      <c r="AJ339" s="98"/>
    </row>
    <row r="340" spans="2:36" ht="13.5" customHeight="1">
      <c r="B340" s="79" t="s">
        <v>27</v>
      </c>
      <c r="C340" s="84" t="s">
        <v>90</v>
      </c>
      <c r="D340" s="38">
        <f>IF(R331="","",R331)</f>
        <v>21</v>
      </c>
      <c r="E340" s="12" t="str">
        <f t="shared" si="73"/>
        <v>-</v>
      </c>
      <c r="F340" s="39">
        <f>IF(P331="","",P331)</f>
        <v>3</v>
      </c>
      <c r="G340" s="287" t="str">
        <f>IF(I337="","",I337)</f>
        <v>-</v>
      </c>
      <c r="H340" s="56">
        <f>IF(R334="","",R334)</f>
        <v>21</v>
      </c>
      <c r="I340" s="12" t="str">
        <f t="shared" si="74"/>
        <v>-</v>
      </c>
      <c r="J340" s="39">
        <f>IF(P334="","",P334)</f>
        <v>20</v>
      </c>
      <c r="K340" s="299">
        <f>IF(M337="","",M337)</f>
      </c>
      <c r="L340" s="39">
        <f>IF(R337="","",R337)</f>
        <v>21</v>
      </c>
      <c r="M340" s="12" t="str">
        <f t="shared" si="75"/>
        <v>-</v>
      </c>
      <c r="N340" s="39">
        <f>IF(P337="","",P337)</f>
        <v>9</v>
      </c>
      <c r="O340" s="299" t="str">
        <f>IF(Q337="","",Q337)</f>
        <v>-</v>
      </c>
      <c r="P340" s="304"/>
      <c r="Q340" s="305"/>
      <c r="R340" s="305"/>
      <c r="S340" s="288"/>
      <c r="T340" s="139">
        <v>21</v>
      </c>
      <c r="U340" s="12" t="str">
        <f t="shared" si="72"/>
        <v>-</v>
      </c>
      <c r="V340" s="140">
        <v>10</v>
      </c>
      <c r="W340" s="296"/>
      <c r="X340" s="292"/>
      <c r="Y340" s="293"/>
      <c r="Z340" s="293"/>
      <c r="AA340" s="294"/>
      <c r="AB340" s="4"/>
      <c r="AC340" s="90">
        <f>COUNTIF(D339:W341,"○")</f>
        <v>4</v>
      </c>
      <c r="AD340" s="91">
        <f>COUNTIF(D339:W341,"×")</f>
        <v>0</v>
      </c>
      <c r="AE340" s="125">
        <f>(IF((D339&gt;F339),1,0))+(IF((D340&gt;F340),1,0))+(IF((D341&gt;F341),1,0))+(IF((H339&gt;J339),1,0))+(IF((H340&gt;J340),1,0))+(IF((H341&gt;J341),1,0))+(IF((L339&gt;N339),1,0))+(IF((L340&gt;N340),1,0))+(IF((L341&gt;N341),1,0))+(IF((P339&gt;R339),1,0))+(IF((P340&gt;R340),1,0))+(IF((P341&gt;R341),1,0))+(IF((T339&gt;V339),1,0))+(IF((T340&gt;V340),1,0))+(IF((T341&gt;V341),1,0))</f>
        <v>8</v>
      </c>
      <c r="AF340" s="126">
        <f>(IF((D339&lt;F339),1,0))+(IF((D340&lt;F340),1,0))+(IF((D341&lt;F341),1,0))+(IF((H339&lt;J339),1,0))+(IF((H340&lt;J340),1,0))+(IF((H341&lt;J341),1,0))+(IF((L339&lt;N339),1,0))+(IF((L340&lt;N340),1,0))+(IF((L341&lt;N341),1,0))+(IF((P339&lt;R339),1,0))+(IF((P340&lt;R340),1,0))+(IF((P341&lt;R341),1,0))+(IF((T339&lt;V339),1,0))+(IF((T340&lt;V340),1,0))+(IF((T341&lt;V341),1,0))</f>
        <v>0</v>
      </c>
      <c r="AG340" s="127">
        <f>AE340-AF340</f>
        <v>8</v>
      </c>
      <c r="AH340" s="91">
        <f>SUM(D339:D341,H339:H341,L339:L341,P339:P341,T339:T341)</f>
        <v>168</v>
      </c>
      <c r="AI340" s="91">
        <f>SUM(F339:F341,J339:J341,N339:N341,R339:R341,V339:V341)</f>
        <v>88</v>
      </c>
      <c r="AJ340" s="92">
        <f>AH340-AI340</f>
        <v>80</v>
      </c>
    </row>
    <row r="341" spans="2:36" ht="13.5" customHeight="1">
      <c r="B341" s="79"/>
      <c r="C341" s="164" t="s">
        <v>303</v>
      </c>
      <c r="D341" s="38">
        <f>IF(R332="","",R332)</f>
      </c>
      <c r="E341" s="12">
        <f t="shared" si="73"/>
      </c>
      <c r="F341" s="39">
        <f>IF(P332="","",P332)</f>
      </c>
      <c r="G341" s="287">
        <f>IF(I338="","",I338)</f>
      </c>
      <c r="H341" s="56">
        <f>IF(R335="","",R335)</f>
      </c>
      <c r="I341" s="12">
        <f t="shared" si="74"/>
      </c>
      <c r="J341" s="39">
        <f>IF(P335="","",P335)</f>
      </c>
      <c r="K341" s="299">
        <f>IF(M338="","",M338)</f>
      </c>
      <c r="L341" s="39">
        <f>IF(R338="","",R338)</f>
      </c>
      <c r="M341" s="12">
        <f t="shared" si="75"/>
      </c>
      <c r="N341" s="39">
        <f>IF(P338="","",P338)</f>
      </c>
      <c r="O341" s="299">
        <f>IF(Q338="","",Q338)</f>
      </c>
      <c r="P341" s="304"/>
      <c r="Q341" s="305"/>
      <c r="R341" s="305"/>
      <c r="S341" s="288"/>
      <c r="T341" s="139"/>
      <c r="U341" s="12">
        <f t="shared" si="72"/>
      </c>
      <c r="V341" s="140"/>
      <c r="W341" s="297"/>
      <c r="X341" s="29">
        <f>AC340</f>
        <v>4</v>
      </c>
      <c r="Y341" s="30" t="s">
        <v>71</v>
      </c>
      <c r="Z341" s="30">
        <f>AD340</f>
        <v>0</v>
      </c>
      <c r="AA341" s="31" t="s">
        <v>65</v>
      </c>
      <c r="AB341" s="4"/>
      <c r="AC341" s="100"/>
      <c r="AD341" s="101"/>
      <c r="AE341" s="132"/>
      <c r="AF341" s="133"/>
      <c r="AG341" s="102"/>
      <c r="AH341" s="101"/>
      <c r="AI341" s="101"/>
      <c r="AJ341" s="102"/>
    </row>
    <row r="342" spans="2:36" ht="13.5" customHeight="1">
      <c r="B342" s="82" t="s">
        <v>279</v>
      </c>
      <c r="C342" s="83" t="s">
        <v>75</v>
      </c>
      <c r="D342" s="134">
        <f>IF(V330="","",V330)</f>
        <v>21</v>
      </c>
      <c r="E342" s="55" t="str">
        <f t="shared" si="73"/>
        <v>-</v>
      </c>
      <c r="F342" s="62">
        <f>IF(T330="","",T330)</f>
        <v>11</v>
      </c>
      <c r="G342" s="286" t="str">
        <f>IF(W330="","",IF(W330="○","×",IF(W330="×","○")))</f>
        <v>○</v>
      </c>
      <c r="H342" s="61">
        <f>IF(V333="","",V333)</f>
        <v>21</v>
      </c>
      <c r="I342" s="55" t="str">
        <f t="shared" si="74"/>
        <v>-</v>
      </c>
      <c r="J342" s="62">
        <f>IF(T333="","",T333)</f>
        <v>18</v>
      </c>
      <c r="K342" s="298" t="str">
        <f>IF(W333="","",IF(W333="○","×",IF(W333="×","○")))</f>
        <v>○</v>
      </c>
      <c r="L342" s="62">
        <f>IF(V336="","",V336)</f>
        <v>13</v>
      </c>
      <c r="M342" s="55" t="str">
        <f t="shared" si="75"/>
        <v>-</v>
      </c>
      <c r="N342" s="62">
        <f>IF(T336="","",T336)</f>
        <v>21</v>
      </c>
      <c r="O342" s="298" t="str">
        <f>IF(W336="","",IF(W336="○","×",IF(W336="×","○")))</f>
        <v>×</v>
      </c>
      <c r="P342" s="61">
        <f>IF(V339="","",V339)</f>
        <v>11</v>
      </c>
      <c r="Q342" s="55" t="str">
        <f>IF(P342="","","-")</f>
        <v>-</v>
      </c>
      <c r="R342" s="62">
        <f>IF(T339="","",T339)</f>
        <v>21</v>
      </c>
      <c r="S342" s="298" t="str">
        <f>IF(W339="","",IF(W339="○","×",IF(W339="×","○")))</f>
        <v>×</v>
      </c>
      <c r="T342" s="301"/>
      <c r="U342" s="302"/>
      <c r="V342" s="302"/>
      <c r="W342" s="303"/>
      <c r="X342" s="289" t="s">
        <v>418</v>
      </c>
      <c r="Y342" s="290"/>
      <c r="Z342" s="290"/>
      <c r="AA342" s="291"/>
      <c r="AB342" s="4"/>
      <c r="AC342" s="90"/>
      <c r="AD342" s="91"/>
      <c r="AE342" s="125"/>
      <c r="AF342" s="126"/>
      <c r="AG342" s="92"/>
      <c r="AH342" s="91"/>
      <c r="AI342" s="91"/>
      <c r="AJ342" s="92"/>
    </row>
    <row r="343" spans="2:36" ht="13.5" customHeight="1">
      <c r="B343" s="79" t="s">
        <v>55</v>
      </c>
      <c r="C343" s="84" t="s">
        <v>75</v>
      </c>
      <c r="D343" s="38">
        <f>IF(V331="","",V331)</f>
        <v>21</v>
      </c>
      <c r="E343" s="12" t="str">
        <f t="shared" si="73"/>
        <v>-</v>
      </c>
      <c r="F343" s="39">
        <f>IF(T331="","",T331)</f>
        <v>16</v>
      </c>
      <c r="G343" s="287">
        <f>IF(I334="","",I334)</f>
      </c>
      <c r="H343" s="56">
        <f>IF(V334="","",V334)</f>
        <v>21</v>
      </c>
      <c r="I343" s="12" t="str">
        <f t="shared" si="74"/>
        <v>-</v>
      </c>
      <c r="J343" s="39">
        <f>IF(T334="","",T334)</f>
        <v>20</v>
      </c>
      <c r="K343" s="299" t="str">
        <f>IF(M340="","",M340)</f>
        <v>-</v>
      </c>
      <c r="L343" s="39">
        <f>IF(V337="","",V337)</f>
        <v>10</v>
      </c>
      <c r="M343" s="12" t="str">
        <f t="shared" si="75"/>
        <v>-</v>
      </c>
      <c r="N343" s="39">
        <f>IF(T337="","",T337)</f>
        <v>21</v>
      </c>
      <c r="O343" s="299">
        <f>IF(Q340="","",Q340)</f>
      </c>
      <c r="P343" s="56">
        <f>IF(V340="","",V340)</f>
        <v>10</v>
      </c>
      <c r="Q343" s="12" t="str">
        <f>IF(P343="","","-")</f>
        <v>-</v>
      </c>
      <c r="R343" s="39">
        <f>IF(T340="","",T340)</f>
        <v>21</v>
      </c>
      <c r="S343" s="299" t="str">
        <f>IF(U340="","",U340)</f>
        <v>-</v>
      </c>
      <c r="T343" s="304"/>
      <c r="U343" s="305"/>
      <c r="V343" s="305"/>
      <c r="W343" s="288"/>
      <c r="X343" s="292"/>
      <c r="Y343" s="293"/>
      <c r="Z343" s="293"/>
      <c r="AA343" s="294"/>
      <c r="AB343" s="4"/>
      <c r="AC343" s="90">
        <f>COUNTIF(D342:W344,"○")</f>
        <v>2</v>
      </c>
      <c r="AD343" s="91">
        <f>COUNTIF(D342:W344,"×")</f>
        <v>2</v>
      </c>
      <c r="AE343" s="125">
        <f>(IF((D342&gt;F342),1,0))+(IF((D343&gt;F343),1,0))+(IF((D344&gt;F344),1,0))+(IF((H342&gt;J342),1,0))+(IF((H343&gt;J343),1,0))+(IF((H344&gt;J344),1,0))+(IF((L342&gt;N342),1,0))+(IF((L343&gt;N343),1,0))+(IF((L344&gt;N344),1,0))+(IF((P342&gt;R342),1,0))+(IF((P343&gt;R343),1,0))+(IF((P344&gt;R344),1,0))+(IF((T342&gt;V342),1,0))+(IF((T343&gt;V343),1,0))+(IF((T344&gt;V344),1,0))</f>
        <v>4</v>
      </c>
      <c r="AF343" s="126">
        <f>(IF((D342&lt;F342),1,0))+(IF((D343&lt;F343),1,0))+(IF((D344&lt;F344),1,0))+(IF((H342&lt;J342),1,0))+(IF((H343&lt;J343),1,0))+(IF((H344&lt;J344),1,0))+(IF((L342&lt;N342),1,0))+(IF((L343&lt;N343),1,0))+(IF((L344&lt;N344),1,0))+(IF((P342&lt;R342),1,0))+(IF((P343&lt;R343),1,0))+(IF((P344&lt;R344),1,0))+(IF((T342&lt;V342),1,0))+(IF((T343&lt;V343),1,0))+(IF((T344&lt;V344),1,0))</f>
        <v>4</v>
      </c>
      <c r="AG343" s="127">
        <f>AE343-AF343</f>
        <v>0</v>
      </c>
      <c r="AH343" s="91">
        <f>SUM(D342:D344,H342:H344,L342:L344,P342:P344,T342:T344)</f>
        <v>128</v>
      </c>
      <c r="AI343" s="91">
        <f>SUM(F342:F344,J342:J344,N342:N344,R342:R344,V342:V344)</f>
        <v>149</v>
      </c>
      <c r="AJ343" s="92">
        <f>AH343-AI343</f>
        <v>-21</v>
      </c>
    </row>
    <row r="344" spans="2:36" ht="13.5" customHeight="1" thickBot="1">
      <c r="B344" s="93"/>
      <c r="C344" s="94" t="s">
        <v>10</v>
      </c>
      <c r="D344" s="66">
        <f>IF(V332="","",V332)</f>
      </c>
      <c r="E344" s="67">
        <f t="shared" si="73"/>
      </c>
      <c r="F344" s="68">
        <f>IF(T332="","",T332)</f>
      </c>
      <c r="G344" s="264">
        <f>IF(I335="","",I335)</f>
      </c>
      <c r="H344" s="69">
        <f>IF(V335="","",V335)</f>
      </c>
      <c r="I344" s="67">
        <f t="shared" si="74"/>
      </c>
      <c r="J344" s="68">
        <f>IF(T335="","",T335)</f>
      </c>
      <c r="K344" s="300">
        <f>IF(M341="","",M341)</f>
      </c>
      <c r="L344" s="68">
        <f>IF(V338="","",V338)</f>
      </c>
      <c r="M344" s="67">
        <f t="shared" si="75"/>
      </c>
      <c r="N344" s="68">
        <f>IF(T338="","",T338)</f>
      </c>
      <c r="O344" s="300">
        <f>IF(Q341="","",Q341)</f>
      </c>
      <c r="P344" s="69">
        <f>IF(V341="","",V341)</f>
      </c>
      <c r="Q344" s="67">
        <f>IF(P344="","","-")</f>
      </c>
      <c r="R344" s="68">
        <f>IF(T341="","",T341)</f>
      </c>
      <c r="S344" s="300">
        <f>IF(U341="","",U341)</f>
      </c>
      <c r="T344" s="283"/>
      <c r="U344" s="284"/>
      <c r="V344" s="284"/>
      <c r="W344" s="285"/>
      <c r="X344" s="70">
        <f>AC343</f>
        <v>2</v>
      </c>
      <c r="Y344" s="71" t="s">
        <v>71</v>
      </c>
      <c r="Z344" s="71">
        <f>AD343</f>
        <v>2</v>
      </c>
      <c r="AA344" s="72" t="s">
        <v>65</v>
      </c>
      <c r="AB344" s="4"/>
      <c r="AC344" s="100"/>
      <c r="AD344" s="101"/>
      <c r="AE344" s="132"/>
      <c r="AF344" s="133"/>
      <c r="AG344" s="102"/>
      <c r="AH344" s="101"/>
      <c r="AI344" s="101"/>
      <c r="AJ344" s="102"/>
    </row>
    <row r="345" spans="2:29" s="1" customFormat="1" ht="7.5" customHeight="1" thickBot="1">
      <c r="B345" s="65"/>
      <c r="C345" s="99"/>
      <c r="D345" s="148"/>
      <c r="E345" s="149"/>
      <c r="F345" s="148"/>
      <c r="G345" s="11"/>
      <c r="H345" s="148"/>
      <c r="I345" s="149"/>
      <c r="J345" s="148"/>
      <c r="K345" s="11"/>
      <c r="L345" s="148"/>
      <c r="M345" s="149"/>
      <c r="N345" s="148"/>
      <c r="O345" s="148"/>
      <c r="P345" s="11"/>
      <c r="Q345" s="11"/>
      <c r="R345" s="11"/>
      <c r="S345" s="11"/>
      <c r="T345" s="150"/>
      <c r="U345" s="150"/>
      <c r="V345" s="150"/>
      <c r="W345" s="150"/>
      <c r="X345" s="108"/>
      <c r="Y345" s="11"/>
      <c r="Z345" s="11"/>
      <c r="AA345" s="109"/>
      <c r="AB345" s="109"/>
      <c r="AC345" s="151"/>
    </row>
    <row r="346" spans="2:32" ht="13.5" customHeight="1">
      <c r="B346" s="377" t="s">
        <v>382</v>
      </c>
      <c r="C346" s="378"/>
      <c r="D346" s="361" t="str">
        <f>B348</f>
        <v>一色久志</v>
      </c>
      <c r="E346" s="313"/>
      <c r="F346" s="313"/>
      <c r="G346" s="314"/>
      <c r="H346" s="312" t="str">
        <f>B351</f>
        <v>梶栄之</v>
      </c>
      <c r="I346" s="313"/>
      <c r="J346" s="313"/>
      <c r="K346" s="314"/>
      <c r="L346" s="312" t="str">
        <f>B354</f>
        <v>田辺</v>
      </c>
      <c r="M346" s="313"/>
      <c r="N346" s="313"/>
      <c r="O346" s="314"/>
      <c r="P346" s="312" t="str">
        <f>B357</f>
        <v>河野進</v>
      </c>
      <c r="Q346" s="313"/>
      <c r="R346" s="313"/>
      <c r="S346" s="351"/>
      <c r="T346" s="315" t="s">
        <v>110</v>
      </c>
      <c r="U346" s="316"/>
      <c r="V346" s="316"/>
      <c r="W346" s="317"/>
      <c r="X346" s="1"/>
      <c r="Y346" s="347" t="s">
        <v>61</v>
      </c>
      <c r="Z346" s="349"/>
      <c r="AA346" s="347" t="s">
        <v>62</v>
      </c>
      <c r="AB346" s="348"/>
      <c r="AC346" s="349"/>
      <c r="AD346" s="397" t="s">
        <v>63</v>
      </c>
      <c r="AE346" s="398"/>
      <c r="AF346" s="399"/>
    </row>
    <row r="347" spans="2:32" ht="13.5" customHeight="1" thickBot="1">
      <c r="B347" s="379"/>
      <c r="C347" s="380"/>
      <c r="D347" s="376" t="str">
        <f>B349</f>
        <v>三井優佳</v>
      </c>
      <c r="E347" s="277"/>
      <c r="F347" s="277"/>
      <c r="G347" s="269"/>
      <c r="H347" s="276" t="str">
        <f>B352</f>
        <v>友成えりか</v>
      </c>
      <c r="I347" s="277"/>
      <c r="J347" s="277"/>
      <c r="K347" s="269"/>
      <c r="L347" s="276" t="str">
        <f>B355</f>
        <v>元木遥香</v>
      </c>
      <c r="M347" s="277"/>
      <c r="N347" s="277"/>
      <c r="O347" s="269"/>
      <c r="P347" s="276" t="str">
        <f>B358</f>
        <v>鈴木知恵子</v>
      </c>
      <c r="Q347" s="277"/>
      <c r="R347" s="277"/>
      <c r="S347" s="350"/>
      <c r="T347" s="400" t="s">
        <v>111</v>
      </c>
      <c r="U347" s="401"/>
      <c r="V347" s="401"/>
      <c r="W347" s="402"/>
      <c r="X347" s="1"/>
      <c r="Y347" s="8" t="s">
        <v>64</v>
      </c>
      <c r="Z347" s="10" t="s">
        <v>65</v>
      </c>
      <c r="AA347" s="8" t="s">
        <v>66</v>
      </c>
      <c r="AB347" s="10" t="s">
        <v>67</v>
      </c>
      <c r="AC347" s="9" t="s">
        <v>68</v>
      </c>
      <c r="AD347" s="10" t="s">
        <v>69</v>
      </c>
      <c r="AE347" s="10" t="s">
        <v>67</v>
      </c>
      <c r="AF347" s="9" t="s">
        <v>68</v>
      </c>
    </row>
    <row r="348" spans="2:32" ht="13.5" customHeight="1">
      <c r="B348" s="124" t="s">
        <v>255</v>
      </c>
      <c r="C348" s="80" t="s">
        <v>256</v>
      </c>
      <c r="D348" s="341"/>
      <c r="E348" s="342"/>
      <c r="F348" s="342"/>
      <c r="G348" s="343"/>
      <c r="H348" s="139">
        <v>14</v>
      </c>
      <c r="I348" s="12" t="str">
        <f>IF(H348="","","-")</f>
        <v>-</v>
      </c>
      <c r="J348" s="140">
        <v>21</v>
      </c>
      <c r="K348" s="346" t="str">
        <f>IF(H348&lt;&gt;"",IF(H348&gt;J348,IF(H349&gt;J349,"○",IF(H350&gt;J350,"○","×")),IF(H349&gt;J349,IF(H350&gt;J350,"○","×"),"×")),"")</f>
        <v>×</v>
      </c>
      <c r="L348" s="139">
        <v>19</v>
      </c>
      <c r="M348" s="13" t="str">
        <f aca="true" t="shared" si="76" ref="M348:M353">IF(L348="","","-")</f>
        <v>-</v>
      </c>
      <c r="N348" s="141">
        <v>21</v>
      </c>
      <c r="O348" s="346" t="str">
        <f>IF(L348&lt;&gt;"",IF(L348&gt;N348,IF(L349&gt;N349,"○",IF(L350&gt;N350,"○","×")),IF(L349&gt;N349,IF(L350&gt;N350,"○","×"),"×")),"")</f>
        <v>○</v>
      </c>
      <c r="P348" s="142">
        <v>19</v>
      </c>
      <c r="Q348" s="13" t="str">
        <f aca="true" t="shared" si="77" ref="Q348:Q356">IF(P348="","","-")</f>
        <v>-</v>
      </c>
      <c r="R348" s="140">
        <v>21</v>
      </c>
      <c r="S348" s="308" t="str">
        <f>IF(P348&lt;&gt;"",IF(P348&gt;R348,IF(P349&gt;R349,"○",IF(P350&gt;R350,"○","×")),IF(P349&gt;R349,IF(P350&gt;R350,"○","×"),"×")),"")</f>
        <v>○</v>
      </c>
      <c r="T348" s="358" t="s">
        <v>418</v>
      </c>
      <c r="U348" s="359"/>
      <c r="V348" s="359"/>
      <c r="W348" s="360"/>
      <c r="X348" s="1"/>
      <c r="Y348" s="14"/>
      <c r="Z348" s="15"/>
      <c r="AA348" s="16"/>
      <c r="AB348" s="17"/>
      <c r="AC348" s="18"/>
      <c r="AD348" s="15"/>
      <c r="AE348" s="15"/>
      <c r="AF348" s="19"/>
    </row>
    <row r="349" spans="2:32" ht="13.5" customHeight="1">
      <c r="B349" s="124" t="s">
        <v>257</v>
      </c>
      <c r="C349" s="80" t="s">
        <v>256</v>
      </c>
      <c r="D349" s="344"/>
      <c r="E349" s="305"/>
      <c r="F349" s="305"/>
      <c r="G349" s="288"/>
      <c r="H349" s="139">
        <v>20</v>
      </c>
      <c r="I349" s="12" t="str">
        <f>IF(H349="","","-")</f>
        <v>-</v>
      </c>
      <c r="J349" s="143">
        <v>21</v>
      </c>
      <c r="K349" s="270"/>
      <c r="L349" s="139">
        <v>21</v>
      </c>
      <c r="M349" s="12" t="str">
        <f t="shared" si="76"/>
        <v>-</v>
      </c>
      <c r="N349" s="140">
        <v>18</v>
      </c>
      <c r="O349" s="270"/>
      <c r="P349" s="139">
        <v>21</v>
      </c>
      <c r="Q349" s="12" t="str">
        <f t="shared" si="77"/>
        <v>-</v>
      </c>
      <c r="R349" s="140">
        <v>20</v>
      </c>
      <c r="S349" s="296"/>
      <c r="T349" s="338"/>
      <c r="U349" s="339"/>
      <c r="V349" s="339"/>
      <c r="W349" s="340"/>
      <c r="X349" s="1"/>
      <c r="Y349" s="14">
        <f>COUNTIF(D348:S350,"○")</f>
        <v>2</v>
      </c>
      <c r="Z349" s="15">
        <f>COUNTIF(D348:S350,"×")</f>
        <v>1</v>
      </c>
      <c r="AA349" s="22">
        <f>(IF((D348&gt;F348),1,0))+(IF((D349&gt;F349),1,0))+(IF((D350&gt;F350),1,0))+(IF((H348&gt;J348),1,0))+(IF((H349&gt;J349),1,0))+(IF((H350&gt;J350),1,0))+(IF((L348&gt;N348),1,0))+(IF((L349&gt;N349),1,0))+(IF((L350&gt;N350),1,0))+(IF((P348&gt;R348),1,0))+(IF((P349&gt;R349),1,0))+(IF((P350&gt;R350),1,0))</f>
        <v>4</v>
      </c>
      <c r="AB349" s="23">
        <f>(IF((D348&lt;F348),1,0))+(IF((D349&lt;F349),1,0))+(IF((D350&lt;F350),1,0))+(IF((H348&lt;J348),1,0))+(IF((H349&lt;J349),1,0))+(IF((H350&lt;J350),1,0))+(IF((L348&lt;N348),1,0))+(IF((L349&lt;N349),1,0))+(IF((L350&lt;N350),1,0))+(IF((P348&lt;R348),1,0))+(IF((P349&lt;R349),1,0))+(IF((P350&lt;R350),1,0))</f>
        <v>4</v>
      </c>
      <c r="AC349" s="24">
        <f>AA349-AB349</f>
        <v>0</v>
      </c>
      <c r="AD349" s="15">
        <f>SUM(D348:D350,H348:H350,L348:L350,P348:P350)</f>
        <v>156</v>
      </c>
      <c r="AE349" s="15">
        <f>SUM(F348:F350,J348:J350,N348:N350,R348:R350)</f>
        <v>149</v>
      </c>
      <c r="AF349" s="19">
        <f>AD349-AE349</f>
        <v>7</v>
      </c>
    </row>
    <row r="350" spans="2:32" ht="13.5" customHeight="1">
      <c r="B350" s="85"/>
      <c r="C350" s="81" t="s">
        <v>86</v>
      </c>
      <c r="D350" s="345"/>
      <c r="E350" s="262"/>
      <c r="F350" s="262"/>
      <c r="G350" s="263"/>
      <c r="H350" s="144"/>
      <c r="I350" s="12">
        <f>IF(H350="","","-")</f>
      </c>
      <c r="J350" s="145"/>
      <c r="K350" s="271"/>
      <c r="L350" s="144">
        <v>21</v>
      </c>
      <c r="M350" s="28" t="str">
        <f t="shared" si="76"/>
        <v>-</v>
      </c>
      <c r="N350" s="145">
        <v>10</v>
      </c>
      <c r="O350" s="270"/>
      <c r="P350" s="144">
        <v>21</v>
      </c>
      <c r="Q350" s="28" t="str">
        <f t="shared" si="77"/>
        <v>-</v>
      </c>
      <c r="R350" s="145">
        <v>17</v>
      </c>
      <c r="S350" s="296"/>
      <c r="T350" s="29">
        <f>Y349</f>
        <v>2</v>
      </c>
      <c r="U350" s="30" t="s">
        <v>71</v>
      </c>
      <c r="V350" s="30">
        <f>Z349</f>
        <v>1</v>
      </c>
      <c r="W350" s="31" t="s">
        <v>65</v>
      </c>
      <c r="X350" s="1"/>
      <c r="Y350" s="14"/>
      <c r="Z350" s="15"/>
      <c r="AA350" s="14"/>
      <c r="AB350" s="15"/>
      <c r="AC350" s="19"/>
      <c r="AD350" s="15"/>
      <c r="AE350" s="15"/>
      <c r="AF350" s="19"/>
    </row>
    <row r="351" spans="2:32" ht="13.5" customHeight="1">
      <c r="B351" s="124" t="s">
        <v>258</v>
      </c>
      <c r="C351" s="128" t="s">
        <v>350</v>
      </c>
      <c r="D351" s="38">
        <f>IF(J348="","",J348)</f>
        <v>21</v>
      </c>
      <c r="E351" s="12" t="str">
        <f aca="true" t="shared" si="78" ref="E351:E359">IF(D351="","","-")</f>
        <v>-</v>
      </c>
      <c r="F351" s="39">
        <f>IF(H348="","",H348)</f>
        <v>14</v>
      </c>
      <c r="G351" s="298" t="str">
        <f>IF(K348="","",IF(K348="○","×",IF(K348="×","○")))</f>
        <v>○</v>
      </c>
      <c r="H351" s="301"/>
      <c r="I351" s="302"/>
      <c r="J351" s="302"/>
      <c r="K351" s="303"/>
      <c r="L351" s="139">
        <v>21</v>
      </c>
      <c r="M351" s="12" t="str">
        <f t="shared" si="76"/>
        <v>-</v>
      </c>
      <c r="N351" s="140">
        <v>7</v>
      </c>
      <c r="O351" s="375" t="str">
        <f>IF(L351&lt;&gt;"",IF(L351&gt;N351,IF(L352&gt;N352,"○",IF(L353&gt;N353,"○","×")),IF(L352&gt;N352,IF(L353&gt;N353,"○","×"),"×")),"")</f>
        <v>○</v>
      </c>
      <c r="P351" s="139">
        <v>16</v>
      </c>
      <c r="Q351" s="12" t="str">
        <f t="shared" si="77"/>
        <v>-</v>
      </c>
      <c r="R351" s="140">
        <v>21</v>
      </c>
      <c r="S351" s="295" t="str">
        <f>IF(P351&lt;&gt;"",IF(P351&gt;R351,IF(P352&gt;R352,"○",IF(P353&gt;R353,"○","×")),IF(P352&gt;R352,IF(P353&gt;R353,"○","×"),"×")),"")</f>
        <v>×</v>
      </c>
      <c r="T351" s="335" t="s">
        <v>415</v>
      </c>
      <c r="U351" s="336"/>
      <c r="V351" s="336"/>
      <c r="W351" s="337"/>
      <c r="X351" s="1"/>
      <c r="Y351" s="16"/>
      <c r="Z351" s="17"/>
      <c r="AA351" s="16"/>
      <c r="AB351" s="17"/>
      <c r="AC351" s="18"/>
      <c r="AD351" s="17"/>
      <c r="AE351" s="17"/>
      <c r="AF351" s="18"/>
    </row>
    <row r="352" spans="2:32" ht="13.5" customHeight="1">
      <c r="B352" s="124" t="s">
        <v>259</v>
      </c>
      <c r="C352" s="80" t="s">
        <v>351</v>
      </c>
      <c r="D352" s="38">
        <f>IF(J349="","",J349)</f>
        <v>21</v>
      </c>
      <c r="E352" s="12" t="str">
        <f t="shared" si="78"/>
        <v>-</v>
      </c>
      <c r="F352" s="39">
        <f>IF(H349="","",H349)</f>
        <v>20</v>
      </c>
      <c r="G352" s="299" t="str">
        <f>IF(I349="","",I349)</f>
        <v>-</v>
      </c>
      <c r="H352" s="304"/>
      <c r="I352" s="305"/>
      <c r="J352" s="305"/>
      <c r="K352" s="288"/>
      <c r="L352" s="139">
        <v>21</v>
      </c>
      <c r="M352" s="12" t="str">
        <f t="shared" si="76"/>
        <v>-</v>
      </c>
      <c r="N352" s="140">
        <v>13</v>
      </c>
      <c r="O352" s="270"/>
      <c r="P352" s="139">
        <v>21</v>
      </c>
      <c r="Q352" s="12" t="str">
        <f t="shared" si="77"/>
        <v>-</v>
      </c>
      <c r="R352" s="140">
        <v>20</v>
      </c>
      <c r="S352" s="296"/>
      <c r="T352" s="338"/>
      <c r="U352" s="339"/>
      <c r="V352" s="339"/>
      <c r="W352" s="340"/>
      <c r="X352" s="1"/>
      <c r="Y352" s="14">
        <f>COUNTIF(D351:S353,"○")</f>
        <v>2</v>
      </c>
      <c r="Z352" s="15">
        <f>COUNTIF(D351:S353,"×")</f>
        <v>1</v>
      </c>
      <c r="AA352" s="22">
        <f>(IF((D351&gt;F351),1,0))+(IF((D352&gt;F352),1,0))+(IF((D353&gt;F353),1,0))+(IF((H351&gt;J351),1,0))+(IF((H352&gt;J352),1,0))+(IF((H353&gt;J353),1,0))+(IF((L351&gt;N351),1,0))+(IF((L352&gt;N352),1,0))+(IF((L353&gt;N353),1,0))+(IF((P351&gt;R351),1,0))+(IF((P352&gt;R352),1,0))+(IF((P353&gt;R353),1,0))</f>
        <v>5</v>
      </c>
      <c r="AB352" s="23">
        <f>(IF((D351&lt;F351),1,0))+(IF((D352&lt;F352),1,0))+(IF((D353&lt;F353),1,0))+(IF((H351&lt;J351),1,0))+(IF((H352&lt;J352),1,0))+(IF((H353&lt;J353),1,0))+(IF((L351&lt;N351),1,0))+(IF((L352&lt;N352),1,0))+(IF((L353&lt;N353),1,0))+(IF((P351&lt;R351),1,0))+(IF((P352&lt;R352),1,0))+(IF((P353&lt;R353),1,0))</f>
        <v>2</v>
      </c>
      <c r="AC352" s="24">
        <f>AA352-AB352</f>
        <v>3</v>
      </c>
      <c r="AD352" s="15">
        <f>SUM(D351:D353,H351:H353,L351:L353,P351:P353)</f>
        <v>133</v>
      </c>
      <c r="AE352" s="15">
        <f>SUM(F351:F353,J351:J353,N351:N353,R351:R353)</f>
        <v>116</v>
      </c>
      <c r="AF352" s="19">
        <f>AD352-AE352</f>
        <v>17</v>
      </c>
    </row>
    <row r="353" spans="2:32" ht="13.5" customHeight="1">
      <c r="B353" s="85"/>
      <c r="C353" s="131" t="s">
        <v>84</v>
      </c>
      <c r="D353" s="48">
        <f>IF(J350="","",J350)</f>
      </c>
      <c r="E353" s="12">
        <f t="shared" si="78"/>
      </c>
      <c r="F353" s="49">
        <f>IF(H350="","",H350)</f>
      </c>
      <c r="G353" s="323">
        <f>IF(I350="","",I350)</f>
      </c>
      <c r="H353" s="272"/>
      <c r="I353" s="262"/>
      <c r="J353" s="262"/>
      <c r="K353" s="263"/>
      <c r="L353" s="144"/>
      <c r="M353" s="12">
        <f t="shared" si="76"/>
      </c>
      <c r="N353" s="145"/>
      <c r="O353" s="271"/>
      <c r="P353" s="144">
        <v>12</v>
      </c>
      <c r="Q353" s="28" t="str">
        <f t="shared" si="77"/>
        <v>-</v>
      </c>
      <c r="R353" s="145">
        <v>21</v>
      </c>
      <c r="S353" s="297"/>
      <c r="T353" s="29">
        <f>Y352</f>
        <v>2</v>
      </c>
      <c r="U353" s="30" t="s">
        <v>71</v>
      </c>
      <c r="V353" s="30">
        <f>Z352</f>
        <v>1</v>
      </c>
      <c r="W353" s="31" t="s">
        <v>65</v>
      </c>
      <c r="X353" s="1"/>
      <c r="Y353" s="51"/>
      <c r="Z353" s="52"/>
      <c r="AA353" s="51"/>
      <c r="AB353" s="52"/>
      <c r="AC353" s="53"/>
      <c r="AD353" s="52"/>
      <c r="AE353" s="52"/>
      <c r="AF353" s="53"/>
    </row>
    <row r="354" spans="2:32" ht="13.5" customHeight="1">
      <c r="B354" s="124" t="s">
        <v>411</v>
      </c>
      <c r="C354" s="80" t="s">
        <v>249</v>
      </c>
      <c r="D354" s="38">
        <f>IF(N348="","",N348)</f>
        <v>21</v>
      </c>
      <c r="E354" s="55" t="str">
        <f t="shared" si="78"/>
        <v>-</v>
      </c>
      <c r="F354" s="39">
        <f>IF(L348="","",L348)</f>
        <v>19</v>
      </c>
      <c r="G354" s="298" t="str">
        <f>IF(O348="","",IF(O348="○","×",IF(O348="×","○")))</f>
        <v>×</v>
      </c>
      <c r="H354" s="56">
        <f>IF(N351="","",N351)</f>
        <v>7</v>
      </c>
      <c r="I354" s="12" t="str">
        <f aca="true" t="shared" si="79" ref="I354:I359">IF(H354="","","-")</f>
        <v>-</v>
      </c>
      <c r="J354" s="39">
        <f>IF(L351="","",L351)</f>
        <v>21</v>
      </c>
      <c r="K354" s="298" t="str">
        <f>IF(O351="","",IF(O351="○","×",IF(O351="×","○")))</f>
        <v>×</v>
      </c>
      <c r="L354" s="301"/>
      <c r="M354" s="302"/>
      <c r="N354" s="302"/>
      <c r="O354" s="303"/>
      <c r="P354" s="139">
        <v>10</v>
      </c>
      <c r="Q354" s="12" t="str">
        <f t="shared" si="77"/>
        <v>-</v>
      </c>
      <c r="R354" s="140">
        <v>21</v>
      </c>
      <c r="S354" s="296" t="str">
        <f>IF(P354&lt;&gt;"",IF(P354&gt;R354,IF(P355&gt;R355,"○",IF(P356&gt;R356,"○","×")),IF(P355&gt;R355,IF(P356&gt;R356,"○","×"),"×")),"")</f>
        <v>×</v>
      </c>
      <c r="T354" s="335" t="s">
        <v>416</v>
      </c>
      <c r="U354" s="336"/>
      <c r="V354" s="336"/>
      <c r="W354" s="337"/>
      <c r="X354" s="1"/>
      <c r="Y354" s="14"/>
      <c r="Z354" s="15"/>
      <c r="AA354" s="14"/>
      <c r="AB354" s="15"/>
      <c r="AC354" s="19"/>
      <c r="AD354" s="15"/>
      <c r="AE354" s="15"/>
      <c r="AF354" s="19"/>
    </row>
    <row r="355" spans="2:32" ht="13.5" customHeight="1">
      <c r="B355" s="124" t="s">
        <v>56</v>
      </c>
      <c r="C355" s="80" t="s">
        <v>249</v>
      </c>
      <c r="D355" s="38">
        <f>IF(N349="","",N349)</f>
        <v>18</v>
      </c>
      <c r="E355" s="12" t="str">
        <f t="shared" si="78"/>
        <v>-</v>
      </c>
      <c r="F355" s="39">
        <f>IF(L349="","",L349)</f>
        <v>21</v>
      </c>
      <c r="G355" s="299">
        <f>IF(I352="","",I352)</f>
      </c>
      <c r="H355" s="56">
        <f>IF(N352="","",N352)</f>
        <v>13</v>
      </c>
      <c r="I355" s="12" t="str">
        <f t="shared" si="79"/>
        <v>-</v>
      </c>
      <c r="J355" s="39">
        <f>IF(L352="","",L352)</f>
        <v>21</v>
      </c>
      <c r="K355" s="299" t="str">
        <f>IF(M352="","",M352)</f>
        <v>-</v>
      </c>
      <c r="L355" s="304"/>
      <c r="M355" s="305"/>
      <c r="N355" s="305"/>
      <c r="O355" s="288"/>
      <c r="P355" s="139">
        <v>5</v>
      </c>
      <c r="Q355" s="12" t="str">
        <f t="shared" si="77"/>
        <v>-</v>
      </c>
      <c r="R355" s="140">
        <v>21</v>
      </c>
      <c r="S355" s="296"/>
      <c r="T355" s="338"/>
      <c r="U355" s="339"/>
      <c r="V355" s="339"/>
      <c r="W355" s="340"/>
      <c r="X355" s="1"/>
      <c r="Y355" s="14">
        <f>COUNTIF(D354:S356,"○")</f>
        <v>0</v>
      </c>
      <c r="Z355" s="15">
        <f>COUNTIF(D354:S356,"×")</f>
        <v>3</v>
      </c>
      <c r="AA355" s="22">
        <f>(IF((D354&gt;F354),1,0))+(IF((D355&gt;F355),1,0))+(IF((D356&gt;F356),1,0))+(IF((H354&gt;J354),1,0))+(IF((H355&gt;J355),1,0))+(IF((H356&gt;J356),1,0))+(IF((L354&gt;N354),1,0))+(IF((L355&gt;N355),1,0))+(IF((L356&gt;N356),1,0))+(IF((P354&gt;R354),1,0))+(IF((P355&gt;R355),1,0))+(IF((P356&gt;R356),1,0))</f>
        <v>1</v>
      </c>
      <c r="AB355" s="23">
        <f>(IF((D354&lt;F354),1,0))+(IF((D355&lt;F355),1,0))+(IF((D356&lt;F356),1,0))+(IF((H354&lt;J354),1,0))+(IF((H355&lt;J355),1,0))+(IF((H356&lt;J356),1,0))+(IF((L354&lt;N354),1,0))+(IF((L355&lt;N355),1,0))+(IF((L356&lt;N356),1,0))+(IF((P354&lt;R354),1,0))+(IF((P355&lt;R355),1,0))+(IF((P356&lt;R356),1,0))</f>
        <v>6</v>
      </c>
      <c r="AC355" s="24">
        <f>AA355-AB355</f>
        <v>-5</v>
      </c>
      <c r="AD355" s="15">
        <f>SUM(D354:D356,H354:H356,L354:L356,P354:P356)</f>
        <v>84</v>
      </c>
      <c r="AE355" s="15">
        <f>SUM(F354:F356,J354:J356,N354:N356,R354:R356)</f>
        <v>145</v>
      </c>
      <c r="AF355" s="19">
        <f>AD355-AE355</f>
        <v>-61</v>
      </c>
    </row>
    <row r="356" spans="2:32" ht="13.5" customHeight="1">
      <c r="B356" s="85"/>
      <c r="C356" s="81" t="s">
        <v>10</v>
      </c>
      <c r="D356" s="48">
        <f>IF(N350="","",N350)</f>
        <v>10</v>
      </c>
      <c r="E356" s="28" t="str">
        <f t="shared" si="78"/>
        <v>-</v>
      </c>
      <c r="F356" s="49">
        <f>IF(L350="","",L350)</f>
        <v>21</v>
      </c>
      <c r="G356" s="323">
        <f>IF(I353="","",I353)</f>
      </c>
      <c r="H356" s="60">
        <f>IF(N353="","",N353)</f>
      </c>
      <c r="I356" s="12">
        <f t="shared" si="79"/>
      </c>
      <c r="J356" s="49">
        <f>IF(L353="","",L353)</f>
      </c>
      <c r="K356" s="323">
        <f>IF(M353="","",M353)</f>
      </c>
      <c r="L356" s="272"/>
      <c r="M356" s="262"/>
      <c r="N356" s="262"/>
      <c r="O356" s="263"/>
      <c r="P356" s="144"/>
      <c r="Q356" s="12">
        <f t="shared" si="77"/>
      </c>
      <c r="R356" s="145"/>
      <c r="S356" s="297"/>
      <c r="T356" s="29">
        <f>Y355</f>
        <v>0</v>
      </c>
      <c r="U356" s="30" t="s">
        <v>71</v>
      </c>
      <c r="V356" s="30">
        <f>Z355</f>
        <v>3</v>
      </c>
      <c r="W356" s="31" t="s">
        <v>65</v>
      </c>
      <c r="X356" s="1"/>
      <c r="Y356" s="14"/>
      <c r="Z356" s="15"/>
      <c r="AA356" s="14"/>
      <c r="AB356" s="15"/>
      <c r="AC356" s="19"/>
      <c r="AD356" s="15"/>
      <c r="AE356" s="15"/>
      <c r="AF356" s="19"/>
    </row>
    <row r="357" spans="2:32" ht="13.5" customHeight="1">
      <c r="B357" s="124" t="s">
        <v>260</v>
      </c>
      <c r="C357" s="128" t="s">
        <v>261</v>
      </c>
      <c r="D357" s="38">
        <f>IF(R348="","",R348)</f>
        <v>21</v>
      </c>
      <c r="E357" s="12" t="str">
        <f t="shared" si="78"/>
        <v>-</v>
      </c>
      <c r="F357" s="39">
        <f>IF(P348="","",P348)</f>
        <v>19</v>
      </c>
      <c r="G357" s="324" t="str">
        <f>IF(S348="","",IF(S348="○","×",IF(S348="×","○")))</f>
        <v>×</v>
      </c>
      <c r="H357" s="56">
        <f>IF(R351="","",R351)</f>
        <v>21</v>
      </c>
      <c r="I357" s="55" t="str">
        <f t="shared" si="79"/>
        <v>-</v>
      </c>
      <c r="J357" s="39">
        <f>IF(P351="","",P351)</f>
        <v>16</v>
      </c>
      <c r="K357" s="324" t="str">
        <f>IF(S351="","",IF(S351="○","×",IF(S351="×","○")))</f>
        <v>○</v>
      </c>
      <c r="L357" s="61">
        <f>IF(R354="","",R354)</f>
        <v>21</v>
      </c>
      <c r="M357" s="12" t="str">
        <f>IF(L357="","","-")</f>
        <v>-</v>
      </c>
      <c r="N357" s="62">
        <f>IF(P354="","",P354)</f>
        <v>10</v>
      </c>
      <c r="O357" s="40" t="str">
        <f>IF(S354="","",IF(S354="○","×",IF(S354="×","○")))</f>
        <v>○</v>
      </c>
      <c r="P357" s="326"/>
      <c r="Q357" s="327"/>
      <c r="R357" s="327"/>
      <c r="S357" s="328"/>
      <c r="T357" s="335" t="s">
        <v>417</v>
      </c>
      <c r="U357" s="336"/>
      <c r="V357" s="336"/>
      <c r="W357" s="337"/>
      <c r="X357" s="1"/>
      <c r="Y357" s="16"/>
      <c r="Z357" s="17"/>
      <c r="AA357" s="16"/>
      <c r="AB357" s="17"/>
      <c r="AC357" s="18"/>
      <c r="AD357" s="17"/>
      <c r="AE357" s="17"/>
      <c r="AF357" s="18"/>
    </row>
    <row r="358" spans="2:32" ht="13.5" customHeight="1">
      <c r="B358" s="124" t="s">
        <v>262</v>
      </c>
      <c r="C358" s="80" t="s">
        <v>261</v>
      </c>
      <c r="D358" s="38">
        <f>IF(R349="","",R349)</f>
        <v>20</v>
      </c>
      <c r="E358" s="12" t="str">
        <f t="shared" si="78"/>
        <v>-</v>
      </c>
      <c r="F358" s="39">
        <f>IF(P349="","",P349)</f>
        <v>21</v>
      </c>
      <c r="G358" s="325"/>
      <c r="H358" s="56">
        <f>IF(R352="","",R352)</f>
        <v>20</v>
      </c>
      <c r="I358" s="12" t="str">
        <f t="shared" si="79"/>
        <v>-</v>
      </c>
      <c r="J358" s="39">
        <f>IF(P352="","",P352)</f>
        <v>21</v>
      </c>
      <c r="K358" s="325"/>
      <c r="L358" s="56">
        <f>IF(R355="","",R355)</f>
        <v>21</v>
      </c>
      <c r="M358" s="12" t="str">
        <f>IF(L358="","","-")</f>
        <v>-</v>
      </c>
      <c r="N358" s="39">
        <f>IF(P355="","",P355)</f>
        <v>5</v>
      </c>
      <c r="O358" s="41" t="str">
        <f>IF(Q355="","",Q355)</f>
        <v>-</v>
      </c>
      <c r="P358" s="329"/>
      <c r="Q358" s="330"/>
      <c r="R358" s="330"/>
      <c r="S358" s="331"/>
      <c r="T358" s="338"/>
      <c r="U358" s="339"/>
      <c r="V358" s="339"/>
      <c r="W358" s="340"/>
      <c r="X358" s="1"/>
      <c r="Y358" s="14">
        <f>COUNTIF(D357:S359,"○")</f>
        <v>2</v>
      </c>
      <c r="Z358" s="15">
        <f>COUNTIF(D357:S359,"×")</f>
        <v>1</v>
      </c>
      <c r="AA358" s="22">
        <f>(IF((D357&gt;F357),1,0))+(IF((D358&gt;F358),1,0))+(IF((D359&gt;F359),1,0))+(IF((H357&gt;J357),1,0))+(IF((H358&gt;J358),1,0))+(IF((H359&gt;J359),1,0))+(IF((L357&gt;N357),1,0))+(IF((L358&gt;N358),1,0))+(IF((L359&gt;N359),1,0))+(IF((P357&gt;R357),1,0))+(IF((P358&gt;R358),1,0))+(IF((P359&gt;R359),1,0))</f>
        <v>5</v>
      </c>
      <c r="AB358" s="23">
        <f>(IF((D357&lt;F357),1,0))+(IF((D358&lt;F358),1,0))+(IF((D359&lt;F359),1,0))+(IF((H357&lt;J357),1,0))+(IF((H358&lt;J358),1,0))+(IF((H359&lt;J359),1,0))+(IF((L357&lt;N357),1,0))+(IF((L358&lt;N358),1,0))+(IF((L359&lt;N359),1,0))+(IF((P357&lt;R357),1,0))+(IF((P358&lt;R358),1,0))+(IF((P359&lt;R359),1,0))</f>
        <v>3</v>
      </c>
      <c r="AC358" s="24">
        <f>AA358-AB358</f>
        <v>2</v>
      </c>
      <c r="AD358" s="15">
        <f>SUM(D357:D359,H357:H359,L357:L359,P357:P359)</f>
        <v>162</v>
      </c>
      <c r="AE358" s="15">
        <f>SUM(F357:F359,J357:J359,N357:N359,R357:R359)</f>
        <v>125</v>
      </c>
      <c r="AF358" s="19">
        <f>AD358-AE358</f>
        <v>37</v>
      </c>
    </row>
    <row r="359" spans="2:32" ht="13.5" customHeight="1" thickBot="1">
      <c r="B359" s="93"/>
      <c r="C359" s="94" t="s">
        <v>18</v>
      </c>
      <c r="D359" s="66">
        <f>IF(R350="","",R350)</f>
        <v>17</v>
      </c>
      <c r="E359" s="67" t="str">
        <f t="shared" si="78"/>
        <v>-</v>
      </c>
      <c r="F359" s="68">
        <f>IF(P350="","",P350)</f>
        <v>21</v>
      </c>
      <c r="G359" s="269"/>
      <c r="H359" s="69">
        <f>IF(R353="","",R353)</f>
        <v>21</v>
      </c>
      <c r="I359" s="67" t="str">
        <f t="shared" si="79"/>
        <v>-</v>
      </c>
      <c r="J359" s="68">
        <f>IF(P353="","",P353)</f>
        <v>12</v>
      </c>
      <c r="K359" s="269"/>
      <c r="L359" s="69">
        <f>IF(R356="","",R356)</f>
      </c>
      <c r="M359" s="67">
        <f>IF(L359="","","-")</f>
      </c>
      <c r="N359" s="68">
        <f>IF(P356="","",P356)</f>
      </c>
      <c r="O359" s="95">
        <f>IF(Q356="","",Q356)</f>
      </c>
      <c r="P359" s="332"/>
      <c r="Q359" s="333"/>
      <c r="R359" s="333"/>
      <c r="S359" s="334"/>
      <c r="T359" s="70">
        <f>Y358</f>
        <v>2</v>
      </c>
      <c r="U359" s="71" t="s">
        <v>71</v>
      </c>
      <c r="V359" s="71">
        <f>Z358</f>
        <v>1</v>
      </c>
      <c r="W359" s="72" t="s">
        <v>65</v>
      </c>
      <c r="X359" s="1"/>
      <c r="Y359" s="51"/>
      <c r="Z359" s="52"/>
      <c r="AA359" s="51"/>
      <c r="AB359" s="52"/>
      <c r="AC359" s="53"/>
      <c r="AD359" s="52"/>
      <c r="AE359" s="52"/>
      <c r="AF359" s="53"/>
    </row>
    <row r="360" spans="2:31" ht="7.5" customHeight="1" thickBot="1">
      <c r="B360" s="65"/>
      <c r="C360" s="99"/>
      <c r="D360" s="148"/>
      <c r="E360" s="149"/>
      <c r="F360" s="148"/>
      <c r="G360" s="11"/>
      <c r="H360" s="148"/>
      <c r="I360" s="149"/>
      <c r="J360" s="148"/>
      <c r="K360" s="11"/>
      <c r="L360" s="148"/>
      <c r="M360" s="149"/>
      <c r="N360" s="148"/>
      <c r="O360" s="148"/>
      <c r="P360" s="11"/>
      <c r="Q360" s="11"/>
      <c r="R360" s="11"/>
      <c r="S360" s="11"/>
      <c r="T360" s="150"/>
      <c r="U360" s="150"/>
      <c r="V360" s="150"/>
      <c r="W360" s="150"/>
      <c r="X360" s="108"/>
      <c r="Y360" s="11"/>
      <c r="Z360" s="11"/>
      <c r="AA360" s="109"/>
      <c r="AB360" s="109"/>
      <c r="AC360" s="151"/>
      <c r="AD360" s="1"/>
      <c r="AE360" s="1"/>
    </row>
    <row r="361" spans="2:32" ht="13.5" customHeight="1">
      <c r="B361" s="377" t="s">
        <v>383</v>
      </c>
      <c r="C361" s="378"/>
      <c r="D361" s="361" t="str">
        <f>B363</f>
        <v>保子尚毅</v>
      </c>
      <c r="E361" s="313"/>
      <c r="F361" s="313"/>
      <c r="G361" s="314"/>
      <c r="H361" s="312" t="str">
        <f>B366</f>
        <v>大久保宏茂</v>
      </c>
      <c r="I361" s="313"/>
      <c r="J361" s="313"/>
      <c r="K361" s="314"/>
      <c r="L361" s="312" t="str">
        <f>B369</f>
        <v>重松秀俊</v>
      </c>
      <c r="M361" s="313"/>
      <c r="N361" s="313"/>
      <c r="O361" s="314"/>
      <c r="P361" s="312" t="str">
        <f>B372</f>
        <v>堀井浩</v>
      </c>
      <c r="Q361" s="313"/>
      <c r="R361" s="313"/>
      <c r="S361" s="351"/>
      <c r="T361" s="315" t="s">
        <v>110</v>
      </c>
      <c r="U361" s="316"/>
      <c r="V361" s="316"/>
      <c r="W361" s="317"/>
      <c r="X361" s="1"/>
      <c r="Y361" s="347" t="s">
        <v>61</v>
      </c>
      <c r="Z361" s="349"/>
      <c r="AA361" s="347" t="s">
        <v>62</v>
      </c>
      <c r="AB361" s="348"/>
      <c r="AC361" s="349"/>
      <c r="AD361" s="397" t="s">
        <v>63</v>
      </c>
      <c r="AE361" s="398"/>
      <c r="AF361" s="399"/>
    </row>
    <row r="362" spans="2:32" ht="13.5" customHeight="1" thickBot="1">
      <c r="B362" s="379"/>
      <c r="C362" s="380"/>
      <c r="D362" s="376" t="str">
        <f>B364</f>
        <v>中内菜津美</v>
      </c>
      <c r="E362" s="277"/>
      <c r="F362" s="277"/>
      <c r="G362" s="269"/>
      <c r="H362" s="276" t="str">
        <f>B367</f>
        <v>清水涼子</v>
      </c>
      <c r="I362" s="277"/>
      <c r="J362" s="277"/>
      <c r="K362" s="269"/>
      <c r="L362" s="276" t="str">
        <f>B370</f>
        <v>朝山有美子</v>
      </c>
      <c r="M362" s="277"/>
      <c r="N362" s="277"/>
      <c r="O362" s="269"/>
      <c r="P362" s="276" t="str">
        <f>B373</f>
        <v>堀田好江</v>
      </c>
      <c r="Q362" s="277"/>
      <c r="R362" s="277"/>
      <c r="S362" s="350"/>
      <c r="T362" s="400" t="s">
        <v>111</v>
      </c>
      <c r="U362" s="401"/>
      <c r="V362" s="401"/>
      <c r="W362" s="402"/>
      <c r="X362" s="1"/>
      <c r="Y362" s="8" t="s">
        <v>64</v>
      </c>
      <c r="Z362" s="10" t="s">
        <v>65</v>
      </c>
      <c r="AA362" s="8" t="s">
        <v>66</v>
      </c>
      <c r="AB362" s="10" t="s">
        <v>67</v>
      </c>
      <c r="AC362" s="9" t="s">
        <v>68</v>
      </c>
      <c r="AD362" s="10" t="s">
        <v>69</v>
      </c>
      <c r="AE362" s="10" t="s">
        <v>67</v>
      </c>
      <c r="AF362" s="9" t="s">
        <v>68</v>
      </c>
    </row>
    <row r="363" spans="2:32" ht="13.5" customHeight="1">
      <c r="B363" s="77" t="s">
        <v>48</v>
      </c>
      <c r="C363" s="78" t="s">
        <v>249</v>
      </c>
      <c r="D363" s="341"/>
      <c r="E363" s="342"/>
      <c r="F363" s="342"/>
      <c r="G363" s="343"/>
      <c r="H363" s="139">
        <v>20</v>
      </c>
      <c r="I363" s="12" t="str">
        <f>IF(H363="","","-")</f>
        <v>-</v>
      </c>
      <c r="J363" s="140">
        <v>21</v>
      </c>
      <c r="K363" s="346" t="str">
        <f>IF(H363&lt;&gt;"",IF(H363&gt;J363,IF(H364&gt;J364,"○",IF(H365&gt;J365,"○","×")),IF(H364&gt;J364,IF(H365&gt;J365,"○","×"),"×")),"")</f>
        <v>×</v>
      </c>
      <c r="L363" s="139">
        <v>21</v>
      </c>
      <c r="M363" s="13" t="str">
        <f aca="true" t="shared" si="80" ref="M363:M368">IF(L363="","","-")</f>
        <v>-</v>
      </c>
      <c r="N363" s="141">
        <v>16</v>
      </c>
      <c r="O363" s="346" t="str">
        <f>IF(L363&lt;&gt;"",IF(L363&gt;N363,IF(L364&gt;N364,"○",IF(L365&gt;N365,"○","×")),IF(L364&gt;N364,IF(L365&gt;N365,"○","×"),"×")),"")</f>
        <v>○</v>
      </c>
      <c r="P363" s="142">
        <v>14</v>
      </c>
      <c r="Q363" s="13" t="str">
        <f aca="true" t="shared" si="81" ref="Q363:Q371">IF(P363="","","-")</f>
        <v>-</v>
      </c>
      <c r="R363" s="140">
        <v>21</v>
      </c>
      <c r="S363" s="308" t="str">
        <f>IF(P363&lt;&gt;"",IF(P363&gt;R363,IF(P364&gt;R364,"○",IF(P365&gt;R365,"○","×")),IF(P364&gt;R364,IF(P365&gt;R365,"○","×"),"×")),"")</f>
        <v>×</v>
      </c>
      <c r="T363" s="358" t="s">
        <v>418</v>
      </c>
      <c r="U363" s="359"/>
      <c r="V363" s="359"/>
      <c r="W363" s="360"/>
      <c r="X363" s="1"/>
      <c r="Y363" s="14"/>
      <c r="Z363" s="15"/>
      <c r="AA363" s="16"/>
      <c r="AB363" s="17"/>
      <c r="AC363" s="18"/>
      <c r="AD363" s="15"/>
      <c r="AE363" s="15"/>
      <c r="AF363" s="19"/>
    </row>
    <row r="364" spans="2:32" ht="13.5" customHeight="1">
      <c r="B364" s="79" t="s">
        <v>270</v>
      </c>
      <c r="C364" s="80" t="s">
        <v>249</v>
      </c>
      <c r="D364" s="344"/>
      <c r="E364" s="305"/>
      <c r="F364" s="305"/>
      <c r="G364" s="288"/>
      <c r="H364" s="139">
        <v>16</v>
      </c>
      <c r="I364" s="12" t="str">
        <f>IF(H364="","","-")</f>
        <v>-</v>
      </c>
      <c r="J364" s="143">
        <v>21</v>
      </c>
      <c r="K364" s="270"/>
      <c r="L364" s="139">
        <v>21</v>
      </c>
      <c r="M364" s="12" t="str">
        <f t="shared" si="80"/>
        <v>-</v>
      </c>
      <c r="N364" s="140">
        <v>13</v>
      </c>
      <c r="O364" s="270"/>
      <c r="P364" s="139">
        <v>12</v>
      </c>
      <c r="Q364" s="12" t="str">
        <f t="shared" si="81"/>
        <v>-</v>
      </c>
      <c r="R364" s="140">
        <v>21</v>
      </c>
      <c r="S364" s="296"/>
      <c r="T364" s="338"/>
      <c r="U364" s="339"/>
      <c r="V364" s="339"/>
      <c r="W364" s="340"/>
      <c r="X364" s="1"/>
      <c r="Y364" s="14">
        <f>COUNTIF(D363:S365,"○")</f>
        <v>1</v>
      </c>
      <c r="Z364" s="15">
        <f>COUNTIF(D363:S365,"×")</f>
        <v>2</v>
      </c>
      <c r="AA364" s="22">
        <f>(IF((D363&gt;F363),1,0))+(IF((D364&gt;F364),1,0))+(IF((D365&gt;F365),1,0))+(IF((H363&gt;J363),1,0))+(IF((H364&gt;J364),1,0))+(IF((H365&gt;J365),1,0))+(IF((L363&gt;N363),1,0))+(IF((L364&gt;N364),1,0))+(IF((L365&gt;N365),1,0))+(IF((P363&gt;R363),1,0))+(IF((P364&gt;R364),1,0))+(IF((P365&gt;R365),1,0))</f>
        <v>2</v>
      </c>
      <c r="AB364" s="23">
        <f>(IF((D363&lt;F363),1,0))+(IF((D364&lt;F364),1,0))+(IF((D365&lt;F365),1,0))+(IF((H363&lt;J363),1,0))+(IF((H364&lt;J364),1,0))+(IF((H365&lt;J365),1,0))+(IF((L363&lt;N363),1,0))+(IF((L364&lt;N364),1,0))+(IF((L365&lt;N365),1,0))+(IF((P363&lt;R363),1,0))+(IF((P364&lt;R364),1,0))+(IF((P365&lt;R365),1,0))</f>
        <v>4</v>
      </c>
      <c r="AC364" s="24">
        <f>AA364-AB364</f>
        <v>-2</v>
      </c>
      <c r="AD364" s="15">
        <f>SUM(D363:D365,H363:H365,L363:L365,P363:P365)</f>
        <v>104</v>
      </c>
      <c r="AE364" s="15">
        <f>SUM(F363:F365,J363:J365,N363:N365,R363:R365)</f>
        <v>113</v>
      </c>
      <c r="AF364" s="19">
        <f>AD364-AE364</f>
        <v>-9</v>
      </c>
    </row>
    <row r="365" spans="2:32" ht="13.5" customHeight="1">
      <c r="B365" s="79"/>
      <c r="C365" s="81" t="s">
        <v>20</v>
      </c>
      <c r="D365" s="345"/>
      <c r="E365" s="262"/>
      <c r="F365" s="262"/>
      <c r="G365" s="263"/>
      <c r="H365" s="144"/>
      <c r="I365" s="12">
        <f>IF(H365="","","-")</f>
      </c>
      <c r="J365" s="145"/>
      <c r="K365" s="271"/>
      <c r="L365" s="144"/>
      <c r="M365" s="28">
        <f t="shared" si="80"/>
      </c>
      <c r="N365" s="145"/>
      <c r="O365" s="270"/>
      <c r="P365" s="144"/>
      <c r="Q365" s="28">
        <f t="shared" si="81"/>
      </c>
      <c r="R365" s="145"/>
      <c r="S365" s="296"/>
      <c r="T365" s="29">
        <f>Y364</f>
        <v>1</v>
      </c>
      <c r="U365" s="30" t="s">
        <v>71</v>
      </c>
      <c r="V365" s="30">
        <f>Z364</f>
        <v>2</v>
      </c>
      <c r="W365" s="31" t="s">
        <v>65</v>
      </c>
      <c r="X365" s="1"/>
      <c r="Y365" s="14"/>
      <c r="Z365" s="15"/>
      <c r="AA365" s="14"/>
      <c r="AB365" s="15"/>
      <c r="AC365" s="19"/>
      <c r="AD365" s="15"/>
      <c r="AE365" s="15"/>
      <c r="AF365" s="19"/>
    </row>
    <row r="366" spans="2:32" ht="13.5" customHeight="1">
      <c r="B366" s="82" t="s">
        <v>39</v>
      </c>
      <c r="C366" s="83" t="s">
        <v>354</v>
      </c>
      <c r="D366" s="38">
        <f>IF(J363="","",J363)</f>
        <v>21</v>
      </c>
      <c r="E366" s="12" t="str">
        <f aca="true" t="shared" si="82" ref="E366:E374">IF(D366="","","-")</f>
        <v>-</v>
      </c>
      <c r="F366" s="39">
        <f>IF(H363="","",H363)</f>
        <v>20</v>
      </c>
      <c r="G366" s="298" t="str">
        <f>IF(K363="","",IF(K363="○","×",IF(K363="×","○")))</f>
        <v>○</v>
      </c>
      <c r="H366" s="301"/>
      <c r="I366" s="302"/>
      <c r="J366" s="302"/>
      <c r="K366" s="303"/>
      <c r="L366" s="139">
        <v>21</v>
      </c>
      <c r="M366" s="12" t="str">
        <f t="shared" si="80"/>
        <v>-</v>
      </c>
      <c r="N366" s="140">
        <v>15</v>
      </c>
      <c r="O366" s="375" t="str">
        <f>IF(L366&lt;&gt;"",IF(L366&gt;N366,IF(L367&gt;N367,"○",IF(L368&gt;N368,"○","×")),IF(L367&gt;N367,IF(L368&gt;N368,"○","×"),"×")),"")</f>
        <v>○</v>
      </c>
      <c r="P366" s="139">
        <v>21</v>
      </c>
      <c r="Q366" s="12" t="str">
        <f t="shared" si="81"/>
        <v>-</v>
      </c>
      <c r="R366" s="140">
        <v>20</v>
      </c>
      <c r="S366" s="295" t="str">
        <f>IF(P366&lt;&gt;"",IF(P366&gt;R366,IF(P367&gt;R367,"○",IF(P368&gt;R368,"○","×")),IF(P367&gt;R367,IF(P368&gt;R368,"○","×"),"×")),"")</f>
        <v>○</v>
      </c>
      <c r="T366" s="335" t="s">
        <v>415</v>
      </c>
      <c r="U366" s="336"/>
      <c r="V366" s="336"/>
      <c r="W366" s="337"/>
      <c r="X366" s="1"/>
      <c r="Y366" s="16"/>
      <c r="Z366" s="17"/>
      <c r="AA366" s="16"/>
      <c r="AB366" s="17"/>
      <c r="AC366" s="18"/>
      <c r="AD366" s="17"/>
      <c r="AE366" s="17"/>
      <c r="AF366" s="18"/>
    </row>
    <row r="367" spans="2:32" ht="13.5" customHeight="1">
      <c r="B367" s="79" t="s">
        <v>271</v>
      </c>
      <c r="C367" s="84" t="s">
        <v>355</v>
      </c>
      <c r="D367" s="38">
        <f>IF(J364="","",J364)</f>
        <v>21</v>
      </c>
      <c r="E367" s="12" t="str">
        <f t="shared" si="82"/>
        <v>-</v>
      </c>
      <c r="F367" s="39">
        <f>IF(H364="","",H364)</f>
        <v>16</v>
      </c>
      <c r="G367" s="299" t="str">
        <f>IF(I364="","",I364)</f>
        <v>-</v>
      </c>
      <c r="H367" s="304"/>
      <c r="I367" s="305"/>
      <c r="J367" s="305"/>
      <c r="K367" s="288"/>
      <c r="L367" s="139">
        <v>21</v>
      </c>
      <c r="M367" s="12" t="str">
        <f t="shared" si="80"/>
        <v>-</v>
      </c>
      <c r="N367" s="140">
        <v>6</v>
      </c>
      <c r="O367" s="270"/>
      <c r="P367" s="139">
        <v>21</v>
      </c>
      <c r="Q367" s="12" t="str">
        <f t="shared" si="81"/>
        <v>-</v>
      </c>
      <c r="R367" s="140">
        <v>11</v>
      </c>
      <c r="S367" s="296"/>
      <c r="T367" s="338"/>
      <c r="U367" s="339"/>
      <c r="V367" s="339"/>
      <c r="W367" s="340"/>
      <c r="X367" s="1"/>
      <c r="Y367" s="14">
        <f>COUNTIF(D366:S368,"○")</f>
        <v>3</v>
      </c>
      <c r="Z367" s="15">
        <f>COUNTIF(D366:S368,"×")</f>
        <v>0</v>
      </c>
      <c r="AA367" s="22">
        <f>(IF((D366&gt;F366),1,0))+(IF((D367&gt;F367),1,0))+(IF((D368&gt;F368),1,0))+(IF((H366&gt;J366),1,0))+(IF((H367&gt;J367),1,0))+(IF((H368&gt;J368),1,0))+(IF((L366&gt;N366),1,0))+(IF((L367&gt;N367),1,0))+(IF((L368&gt;N368),1,0))+(IF((P366&gt;R366),1,0))+(IF((P367&gt;R367),1,0))+(IF((P368&gt;R368),1,0))</f>
        <v>6</v>
      </c>
      <c r="AB367" s="23">
        <f>(IF((D366&lt;F366),1,0))+(IF((D367&lt;F367),1,0))+(IF((D368&lt;F368),1,0))+(IF((H366&lt;J366),1,0))+(IF((H367&lt;J367),1,0))+(IF((H368&lt;J368),1,0))+(IF((L366&lt;N366),1,0))+(IF((L367&lt;N367),1,0))+(IF((L368&lt;N368),1,0))+(IF((P366&lt;R366),1,0))+(IF((P367&lt;R367),1,0))+(IF((P368&lt;R368),1,0))</f>
        <v>0</v>
      </c>
      <c r="AC367" s="24">
        <f>AA367-AB367</f>
        <v>6</v>
      </c>
      <c r="AD367" s="15">
        <f>SUM(D366:D368,H366:H368,L366:L368,P366:P368)</f>
        <v>126</v>
      </c>
      <c r="AE367" s="15">
        <f>SUM(F366:F368,J366:J368,N366:N368,R366:R368)</f>
        <v>88</v>
      </c>
      <c r="AF367" s="19">
        <f>AD367-AE367</f>
        <v>38</v>
      </c>
    </row>
    <row r="368" spans="2:32" ht="13.5" customHeight="1">
      <c r="B368" s="85"/>
      <c r="C368" s="50" t="s">
        <v>10</v>
      </c>
      <c r="D368" s="48">
        <f>IF(J365="","",J365)</f>
      </c>
      <c r="E368" s="12">
        <f t="shared" si="82"/>
      </c>
      <c r="F368" s="49">
        <f>IF(H365="","",H365)</f>
      </c>
      <c r="G368" s="323">
        <f>IF(I365="","",I365)</f>
      </c>
      <c r="H368" s="272"/>
      <c r="I368" s="262"/>
      <c r="J368" s="262"/>
      <c r="K368" s="263"/>
      <c r="L368" s="144"/>
      <c r="M368" s="12">
        <f t="shared" si="80"/>
      </c>
      <c r="N368" s="145"/>
      <c r="O368" s="271"/>
      <c r="P368" s="144"/>
      <c r="Q368" s="28">
        <f t="shared" si="81"/>
      </c>
      <c r="R368" s="145"/>
      <c r="S368" s="297"/>
      <c r="T368" s="29">
        <f>Y367</f>
        <v>3</v>
      </c>
      <c r="U368" s="30" t="s">
        <v>71</v>
      </c>
      <c r="V368" s="30">
        <f>Z367</f>
        <v>0</v>
      </c>
      <c r="W368" s="31" t="s">
        <v>65</v>
      </c>
      <c r="X368" s="1"/>
      <c r="Y368" s="51"/>
      <c r="Z368" s="52"/>
      <c r="AA368" s="51"/>
      <c r="AB368" s="52"/>
      <c r="AC368" s="53"/>
      <c r="AD368" s="52"/>
      <c r="AE368" s="52"/>
      <c r="AF368" s="53"/>
    </row>
    <row r="369" spans="2:32" ht="13.5" customHeight="1">
      <c r="B369" s="82" t="s">
        <v>272</v>
      </c>
      <c r="C369" s="83" t="s">
        <v>273</v>
      </c>
      <c r="D369" s="38">
        <f>IF(N363="","",N363)</f>
        <v>16</v>
      </c>
      <c r="E369" s="55" t="str">
        <f t="shared" si="82"/>
        <v>-</v>
      </c>
      <c r="F369" s="39">
        <f>IF(L363="","",L363)</f>
        <v>21</v>
      </c>
      <c r="G369" s="298" t="str">
        <f>IF(O363="","",IF(O363="○","×",IF(O363="×","○")))</f>
        <v>×</v>
      </c>
      <c r="H369" s="56">
        <f>IF(N366="","",N366)</f>
        <v>15</v>
      </c>
      <c r="I369" s="12" t="str">
        <f aca="true" t="shared" si="83" ref="I369:I374">IF(H369="","","-")</f>
        <v>-</v>
      </c>
      <c r="J369" s="39">
        <f>IF(L366="","",L366)</f>
        <v>21</v>
      </c>
      <c r="K369" s="298" t="str">
        <f>IF(O366="","",IF(O366="○","×",IF(O366="×","○")))</f>
        <v>×</v>
      </c>
      <c r="L369" s="301"/>
      <c r="M369" s="302"/>
      <c r="N369" s="302"/>
      <c r="O369" s="303"/>
      <c r="P369" s="139">
        <v>9</v>
      </c>
      <c r="Q369" s="12" t="str">
        <f t="shared" si="81"/>
        <v>-</v>
      </c>
      <c r="R369" s="140">
        <v>21</v>
      </c>
      <c r="S369" s="296" t="str">
        <f>IF(P369&lt;&gt;"",IF(P369&gt;R369,IF(P370&gt;R370,"○",IF(P371&gt;R371,"○","×")),IF(P370&gt;R370,IF(P371&gt;R371,"○","×"),"×")),"")</f>
        <v>×</v>
      </c>
      <c r="T369" s="335" t="s">
        <v>416</v>
      </c>
      <c r="U369" s="336"/>
      <c r="V369" s="336"/>
      <c r="W369" s="337"/>
      <c r="X369" s="1"/>
      <c r="Y369" s="14"/>
      <c r="Z369" s="15"/>
      <c r="AA369" s="14"/>
      <c r="AB369" s="15"/>
      <c r="AC369" s="19"/>
      <c r="AD369" s="15"/>
      <c r="AE369" s="15"/>
      <c r="AF369" s="19"/>
    </row>
    <row r="370" spans="2:32" ht="13.5" customHeight="1">
      <c r="B370" s="79" t="s">
        <v>274</v>
      </c>
      <c r="C370" s="84" t="s">
        <v>273</v>
      </c>
      <c r="D370" s="38">
        <f>IF(N364="","",N364)</f>
        <v>13</v>
      </c>
      <c r="E370" s="12" t="str">
        <f t="shared" si="82"/>
        <v>-</v>
      </c>
      <c r="F370" s="39">
        <f>IF(L364="","",L364)</f>
        <v>21</v>
      </c>
      <c r="G370" s="299">
        <f>IF(I367="","",I367)</f>
      </c>
      <c r="H370" s="56">
        <f>IF(N367="","",N367)</f>
        <v>6</v>
      </c>
      <c r="I370" s="12" t="str">
        <f t="shared" si="83"/>
        <v>-</v>
      </c>
      <c r="J370" s="39">
        <f>IF(L367="","",L367)</f>
        <v>21</v>
      </c>
      <c r="K370" s="299" t="str">
        <f>IF(M367="","",M367)</f>
        <v>-</v>
      </c>
      <c r="L370" s="304"/>
      <c r="M370" s="305"/>
      <c r="N370" s="305"/>
      <c r="O370" s="288"/>
      <c r="P370" s="139">
        <v>14</v>
      </c>
      <c r="Q370" s="12" t="str">
        <f t="shared" si="81"/>
        <v>-</v>
      </c>
      <c r="R370" s="140">
        <v>21</v>
      </c>
      <c r="S370" s="296"/>
      <c r="T370" s="338"/>
      <c r="U370" s="339"/>
      <c r="V370" s="339"/>
      <c r="W370" s="340"/>
      <c r="X370" s="1"/>
      <c r="Y370" s="14">
        <f>COUNTIF(D369:S371,"○")</f>
        <v>0</v>
      </c>
      <c r="Z370" s="15">
        <f>COUNTIF(D369:S371,"×")</f>
        <v>3</v>
      </c>
      <c r="AA370" s="22">
        <f>(IF((D369&gt;F369),1,0))+(IF((D370&gt;F370),1,0))+(IF((D371&gt;F371),1,0))+(IF((H369&gt;J369),1,0))+(IF((H370&gt;J370),1,0))+(IF((H371&gt;J371),1,0))+(IF((L369&gt;N369),1,0))+(IF((L370&gt;N370),1,0))+(IF((L371&gt;N371),1,0))+(IF((P369&gt;R369),1,0))+(IF((P370&gt;R370),1,0))+(IF((P371&gt;R371),1,0))</f>
        <v>0</v>
      </c>
      <c r="AB370" s="23">
        <f>(IF((D369&lt;F369),1,0))+(IF((D370&lt;F370),1,0))+(IF((D371&lt;F371),1,0))+(IF((H369&lt;J369),1,0))+(IF((H370&lt;J370),1,0))+(IF((H371&lt;J371),1,0))+(IF((L369&lt;N369),1,0))+(IF((L370&lt;N370),1,0))+(IF((L371&lt;N371),1,0))+(IF((P369&lt;R369),1,0))+(IF((P370&lt;R370),1,0))+(IF((P371&lt;R371),1,0))</f>
        <v>6</v>
      </c>
      <c r="AC370" s="24">
        <f>AA370-AB370</f>
        <v>-6</v>
      </c>
      <c r="AD370" s="15">
        <f>SUM(D369:D371,H369:H371,L369:L371,P369:P371)</f>
        <v>73</v>
      </c>
      <c r="AE370" s="15">
        <f>SUM(F369:F371,J369:J371,N369:N371,R369:R371)</f>
        <v>126</v>
      </c>
      <c r="AF370" s="19">
        <f>AD370-AE370</f>
        <v>-53</v>
      </c>
    </row>
    <row r="371" spans="2:32" ht="13.5" customHeight="1">
      <c r="B371" s="85"/>
      <c r="C371" s="50" t="s">
        <v>86</v>
      </c>
      <c r="D371" s="48">
        <f>IF(N365="","",N365)</f>
      </c>
      <c r="E371" s="28">
        <f t="shared" si="82"/>
      </c>
      <c r="F371" s="49">
        <f>IF(L365="","",L365)</f>
      </c>
      <c r="G371" s="323">
        <f>IF(I368="","",I368)</f>
      </c>
      <c r="H371" s="60">
        <f>IF(N368="","",N368)</f>
      </c>
      <c r="I371" s="12">
        <f t="shared" si="83"/>
      </c>
      <c r="J371" s="49">
        <f>IF(L368="","",L368)</f>
      </c>
      <c r="K371" s="323">
        <f>IF(M368="","",M368)</f>
      </c>
      <c r="L371" s="272"/>
      <c r="M371" s="262"/>
      <c r="N371" s="262"/>
      <c r="O371" s="263"/>
      <c r="P371" s="144"/>
      <c r="Q371" s="12">
        <f t="shared" si="81"/>
      </c>
      <c r="R371" s="145"/>
      <c r="S371" s="297"/>
      <c r="T371" s="29">
        <f>Y370</f>
        <v>0</v>
      </c>
      <c r="U371" s="30" t="s">
        <v>71</v>
      </c>
      <c r="V371" s="30">
        <f>Z370</f>
        <v>3</v>
      </c>
      <c r="W371" s="31" t="s">
        <v>65</v>
      </c>
      <c r="X371" s="1"/>
      <c r="Y371" s="14"/>
      <c r="Z371" s="15"/>
      <c r="AA371" s="14"/>
      <c r="AB371" s="15"/>
      <c r="AC371" s="19"/>
      <c r="AD371" s="15"/>
      <c r="AE371" s="15"/>
      <c r="AF371" s="19"/>
    </row>
    <row r="372" spans="2:32" ht="13.5" customHeight="1">
      <c r="B372" s="79" t="s">
        <v>45</v>
      </c>
      <c r="C372" s="83" t="s">
        <v>356</v>
      </c>
      <c r="D372" s="38">
        <f>IF(R363="","",R363)</f>
        <v>21</v>
      </c>
      <c r="E372" s="12" t="str">
        <f t="shared" si="82"/>
        <v>-</v>
      </c>
      <c r="F372" s="39">
        <f>IF(P363="","",P363)</f>
        <v>14</v>
      </c>
      <c r="G372" s="324" t="str">
        <f>IF(S363="","",IF(S363="○","×",IF(S363="×","○")))</f>
        <v>○</v>
      </c>
      <c r="H372" s="56">
        <f>IF(R366="","",R366)</f>
        <v>20</v>
      </c>
      <c r="I372" s="55" t="str">
        <f t="shared" si="83"/>
        <v>-</v>
      </c>
      <c r="J372" s="39">
        <f>IF(P366="","",P366)</f>
        <v>21</v>
      </c>
      <c r="K372" s="324" t="str">
        <f>IF(S366="","",IF(S366="○","×",IF(S366="×","○")))</f>
        <v>×</v>
      </c>
      <c r="L372" s="61">
        <f>IF(R369="","",R369)</f>
        <v>21</v>
      </c>
      <c r="M372" s="12" t="str">
        <f>IF(L372="","","-")</f>
        <v>-</v>
      </c>
      <c r="N372" s="62">
        <f>IF(P369="","",P369)</f>
        <v>9</v>
      </c>
      <c r="O372" s="40" t="str">
        <f>IF(S369="","",IF(S369="○","×",IF(S369="×","○")))</f>
        <v>○</v>
      </c>
      <c r="P372" s="326"/>
      <c r="Q372" s="327"/>
      <c r="R372" s="327"/>
      <c r="S372" s="328"/>
      <c r="T372" s="335" t="s">
        <v>417</v>
      </c>
      <c r="U372" s="336"/>
      <c r="V372" s="336"/>
      <c r="W372" s="337"/>
      <c r="X372" s="1"/>
      <c r="Y372" s="16"/>
      <c r="Z372" s="17"/>
      <c r="AA372" s="16"/>
      <c r="AB372" s="17"/>
      <c r="AC372" s="18"/>
      <c r="AD372" s="17"/>
      <c r="AE372" s="17"/>
      <c r="AF372" s="18"/>
    </row>
    <row r="373" spans="2:32" ht="13.5" customHeight="1">
      <c r="B373" s="79" t="s">
        <v>275</v>
      </c>
      <c r="C373" s="84" t="s">
        <v>356</v>
      </c>
      <c r="D373" s="38">
        <f>IF(R364="","",R364)</f>
        <v>21</v>
      </c>
      <c r="E373" s="12" t="str">
        <f t="shared" si="82"/>
        <v>-</v>
      </c>
      <c r="F373" s="39">
        <f>IF(P364="","",P364)</f>
        <v>12</v>
      </c>
      <c r="G373" s="325"/>
      <c r="H373" s="56">
        <f>IF(R367="","",R367)</f>
        <v>11</v>
      </c>
      <c r="I373" s="12" t="str">
        <f t="shared" si="83"/>
        <v>-</v>
      </c>
      <c r="J373" s="39">
        <f>IF(P367="","",P367)</f>
        <v>21</v>
      </c>
      <c r="K373" s="325"/>
      <c r="L373" s="56">
        <f>IF(R370="","",R370)</f>
        <v>21</v>
      </c>
      <c r="M373" s="12" t="str">
        <f>IF(L373="","","-")</f>
        <v>-</v>
      </c>
      <c r="N373" s="39">
        <f>IF(P370="","",P370)</f>
        <v>14</v>
      </c>
      <c r="O373" s="41" t="str">
        <f>IF(Q370="","",Q370)</f>
        <v>-</v>
      </c>
      <c r="P373" s="329"/>
      <c r="Q373" s="330"/>
      <c r="R373" s="330"/>
      <c r="S373" s="331"/>
      <c r="T373" s="338"/>
      <c r="U373" s="339"/>
      <c r="V373" s="339"/>
      <c r="W373" s="340"/>
      <c r="X373" s="1"/>
      <c r="Y373" s="14">
        <f>COUNTIF(D372:S374,"○")</f>
        <v>2</v>
      </c>
      <c r="Z373" s="15">
        <f>COUNTIF(D372:S374,"×")</f>
        <v>1</v>
      </c>
      <c r="AA373" s="22">
        <f>(IF((D372&gt;F372),1,0))+(IF((D373&gt;F373),1,0))+(IF((D374&gt;F374),1,0))+(IF((H372&gt;J372),1,0))+(IF((H373&gt;J373),1,0))+(IF((H374&gt;J374),1,0))+(IF((L372&gt;N372),1,0))+(IF((L373&gt;N373),1,0))+(IF((L374&gt;N374),1,0))+(IF((P372&gt;R372),1,0))+(IF((P373&gt;R373),1,0))+(IF((P374&gt;R374),1,0))</f>
        <v>4</v>
      </c>
      <c r="AB373" s="23">
        <f>(IF((D372&lt;F372),1,0))+(IF((D373&lt;F373),1,0))+(IF((D374&lt;F374),1,0))+(IF((H372&lt;J372),1,0))+(IF((H373&lt;J373),1,0))+(IF((H374&lt;J374),1,0))+(IF((L372&lt;N372),1,0))+(IF((L373&lt;N373),1,0))+(IF((L374&lt;N374),1,0))+(IF((P372&lt;R372),1,0))+(IF((P373&lt;R373),1,0))+(IF((P374&lt;R374),1,0))</f>
        <v>2</v>
      </c>
      <c r="AC373" s="24">
        <f>AA373-AB373</f>
        <v>2</v>
      </c>
      <c r="AD373" s="15">
        <f>SUM(D372:D374,H372:H374,L372:L374,P372:P374)</f>
        <v>115</v>
      </c>
      <c r="AE373" s="15">
        <f>SUM(F372:F374,J372:J374,N372:N374,R372:R374)</f>
        <v>91</v>
      </c>
      <c r="AF373" s="19">
        <f>AD373-AE373</f>
        <v>24</v>
      </c>
    </row>
    <row r="374" spans="2:32" ht="13.5" customHeight="1" thickBot="1">
      <c r="B374" s="93"/>
      <c r="C374" s="94" t="s">
        <v>18</v>
      </c>
      <c r="D374" s="66">
        <f>IF(R365="","",R365)</f>
      </c>
      <c r="E374" s="67">
        <f t="shared" si="82"/>
      </c>
      <c r="F374" s="68">
        <f>IF(P365="","",P365)</f>
      </c>
      <c r="G374" s="269"/>
      <c r="H374" s="69">
        <f>IF(R368="","",R368)</f>
      </c>
      <c r="I374" s="67">
        <f t="shared" si="83"/>
      </c>
      <c r="J374" s="68">
        <f>IF(P368="","",P368)</f>
      </c>
      <c r="K374" s="269"/>
      <c r="L374" s="69">
        <f>IF(R371="","",R371)</f>
      </c>
      <c r="M374" s="67">
        <f>IF(L374="","","-")</f>
      </c>
      <c r="N374" s="68">
        <f>IF(P371="","",P371)</f>
      </c>
      <c r="O374" s="95">
        <f>IF(Q371="","",Q371)</f>
      </c>
      <c r="P374" s="332"/>
      <c r="Q374" s="333"/>
      <c r="R374" s="333"/>
      <c r="S374" s="334"/>
      <c r="T374" s="70">
        <f>Y373</f>
        <v>2</v>
      </c>
      <c r="U374" s="71" t="s">
        <v>71</v>
      </c>
      <c r="V374" s="71">
        <f>Z373</f>
        <v>1</v>
      </c>
      <c r="W374" s="72" t="s">
        <v>65</v>
      </c>
      <c r="X374" s="1"/>
      <c r="Y374" s="51"/>
      <c r="Z374" s="52"/>
      <c r="AA374" s="51"/>
      <c r="AB374" s="52"/>
      <c r="AC374" s="53"/>
      <c r="AD374" s="52"/>
      <c r="AE374" s="52"/>
      <c r="AF374" s="53"/>
    </row>
    <row r="375" spans="2:31" ht="7.5" customHeight="1" thickBot="1">
      <c r="B375" s="65"/>
      <c r="C375" s="99"/>
      <c r="D375" s="148"/>
      <c r="E375" s="149"/>
      <c r="F375" s="148"/>
      <c r="G375" s="11"/>
      <c r="H375" s="148"/>
      <c r="I375" s="149"/>
      <c r="J375" s="148"/>
      <c r="K375" s="11"/>
      <c r="L375" s="148"/>
      <c r="M375" s="149"/>
      <c r="N375" s="148"/>
      <c r="O375" s="148"/>
      <c r="P375" s="11"/>
      <c r="Q375" s="11"/>
      <c r="R375" s="11"/>
      <c r="S375" s="11"/>
      <c r="T375" s="150"/>
      <c r="U375" s="150"/>
      <c r="V375" s="150"/>
      <c r="W375" s="150"/>
      <c r="X375" s="108"/>
      <c r="Y375" s="11"/>
      <c r="Z375" s="11"/>
      <c r="AA375" s="109"/>
      <c r="AB375" s="109"/>
      <c r="AC375" s="151"/>
      <c r="AD375" s="1"/>
      <c r="AE375" s="1"/>
    </row>
    <row r="376" spans="2:32" ht="13.5" customHeight="1">
      <c r="B376" s="377" t="s">
        <v>24</v>
      </c>
      <c r="C376" s="378"/>
      <c r="D376" s="361" t="str">
        <f>B378</f>
        <v>石村雅俊</v>
      </c>
      <c r="E376" s="313"/>
      <c r="F376" s="313"/>
      <c r="G376" s="314"/>
      <c r="H376" s="312" t="str">
        <f>B381</f>
        <v>梶野貴博</v>
      </c>
      <c r="I376" s="313"/>
      <c r="J376" s="313"/>
      <c r="K376" s="314"/>
      <c r="L376" s="312" t="str">
        <f>B384</f>
        <v>稗田克則</v>
      </c>
      <c r="M376" s="313"/>
      <c r="N376" s="313"/>
      <c r="O376" s="314"/>
      <c r="P376" s="312" t="str">
        <f>B387</f>
        <v>三谷真司</v>
      </c>
      <c r="Q376" s="313"/>
      <c r="R376" s="313"/>
      <c r="S376" s="351"/>
      <c r="T376" s="315" t="s">
        <v>110</v>
      </c>
      <c r="U376" s="316"/>
      <c r="V376" s="316"/>
      <c r="W376" s="317"/>
      <c r="X376" s="1"/>
      <c r="Y376" s="347" t="s">
        <v>61</v>
      </c>
      <c r="Z376" s="349"/>
      <c r="AA376" s="347" t="s">
        <v>62</v>
      </c>
      <c r="AB376" s="348"/>
      <c r="AC376" s="349"/>
      <c r="AD376" s="397" t="s">
        <v>63</v>
      </c>
      <c r="AE376" s="398"/>
      <c r="AF376" s="399"/>
    </row>
    <row r="377" spans="2:32" ht="13.5" customHeight="1" thickBot="1">
      <c r="B377" s="379"/>
      <c r="C377" s="380"/>
      <c r="D377" s="376" t="str">
        <f>B379</f>
        <v>篠原幸枝</v>
      </c>
      <c r="E377" s="277"/>
      <c r="F377" s="277"/>
      <c r="G377" s="269"/>
      <c r="H377" s="276" t="str">
        <f>B382</f>
        <v>宮本しのぶ</v>
      </c>
      <c r="I377" s="277"/>
      <c r="J377" s="277"/>
      <c r="K377" s="269"/>
      <c r="L377" s="276" t="str">
        <f>B385</f>
        <v>大條早苗</v>
      </c>
      <c r="M377" s="277"/>
      <c r="N377" s="277"/>
      <c r="O377" s="269"/>
      <c r="P377" s="276" t="str">
        <f>B388</f>
        <v>徳弘早</v>
      </c>
      <c r="Q377" s="277"/>
      <c r="R377" s="277"/>
      <c r="S377" s="350"/>
      <c r="T377" s="400" t="s">
        <v>111</v>
      </c>
      <c r="U377" s="401"/>
      <c r="V377" s="401"/>
      <c r="W377" s="402"/>
      <c r="X377" s="1"/>
      <c r="Y377" s="8" t="s">
        <v>64</v>
      </c>
      <c r="Z377" s="10" t="s">
        <v>65</v>
      </c>
      <c r="AA377" s="8" t="s">
        <v>66</v>
      </c>
      <c r="AB377" s="10" t="s">
        <v>67</v>
      </c>
      <c r="AC377" s="9" t="s">
        <v>68</v>
      </c>
      <c r="AD377" s="10" t="s">
        <v>69</v>
      </c>
      <c r="AE377" s="10" t="s">
        <v>67</v>
      </c>
      <c r="AF377" s="9" t="s">
        <v>68</v>
      </c>
    </row>
    <row r="378" spans="2:32" ht="13.5" customHeight="1">
      <c r="B378" s="77" t="s">
        <v>28</v>
      </c>
      <c r="C378" s="78" t="s">
        <v>357</v>
      </c>
      <c r="D378" s="341"/>
      <c r="E378" s="342"/>
      <c r="F378" s="342"/>
      <c r="G378" s="343"/>
      <c r="H378" s="139">
        <v>16</v>
      </c>
      <c r="I378" s="12" t="str">
        <f>IF(H378="","","-")</f>
        <v>-</v>
      </c>
      <c r="J378" s="140">
        <v>21</v>
      </c>
      <c r="K378" s="346" t="str">
        <f>IF(H378&lt;&gt;"",IF(H378&gt;J378,IF(H379&gt;J379,"○",IF(H380&gt;J380,"○","×")),IF(H379&gt;J379,IF(H380&gt;J380,"○","×"),"×")),"")</f>
        <v>×</v>
      </c>
      <c r="L378" s="139">
        <v>15</v>
      </c>
      <c r="M378" s="13" t="str">
        <f aca="true" t="shared" si="84" ref="M378:M383">IF(L378="","","-")</f>
        <v>-</v>
      </c>
      <c r="N378" s="141">
        <v>21</v>
      </c>
      <c r="O378" s="346" t="str">
        <f>IF(L378&lt;&gt;"",IF(L378&gt;N378,IF(L379&gt;N379,"○",IF(L380&gt;N380,"○","×")),IF(L379&gt;N379,IF(L380&gt;N380,"○","×"),"×")),"")</f>
        <v>×</v>
      </c>
      <c r="P378" s="142">
        <v>12</v>
      </c>
      <c r="Q378" s="13" t="str">
        <f aca="true" t="shared" si="85" ref="Q378:Q386">IF(P378="","","-")</f>
        <v>-</v>
      </c>
      <c r="R378" s="140">
        <v>21</v>
      </c>
      <c r="S378" s="308" t="str">
        <f>IF(P378&lt;&gt;"",IF(P378&gt;R378,IF(P379&gt;R379,"○",IF(P380&gt;R380,"○","×")),IF(P379&gt;R379,IF(P380&gt;R380,"○","×"),"×")),"")</f>
        <v>×</v>
      </c>
      <c r="T378" s="358" t="s">
        <v>419</v>
      </c>
      <c r="U378" s="359"/>
      <c r="V378" s="359"/>
      <c r="W378" s="360"/>
      <c r="X378" s="1"/>
      <c r="Y378" s="14"/>
      <c r="Z378" s="15"/>
      <c r="AA378" s="16"/>
      <c r="AB378" s="17"/>
      <c r="AC378" s="18"/>
      <c r="AD378" s="15"/>
      <c r="AE378" s="15"/>
      <c r="AF378" s="19"/>
    </row>
    <row r="379" spans="2:32" ht="13.5" customHeight="1">
      <c r="B379" s="79" t="s">
        <v>280</v>
      </c>
      <c r="C379" s="80" t="s">
        <v>358</v>
      </c>
      <c r="D379" s="344"/>
      <c r="E379" s="305"/>
      <c r="F379" s="305"/>
      <c r="G379" s="288"/>
      <c r="H379" s="139">
        <v>9</v>
      </c>
      <c r="I379" s="12" t="str">
        <f>IF(H379="","","-")</f>
        <v>-</v>
      </c>
      <c r="J379" s="143">
        <v>21</v>
      </c>
      <c r="K379" s="270"/>
      <c r="L379" s="139">
        <v>10</v>
      </c>
      <c r="M379" s="12" t="str">
        <f t="shared" si="84"/>
        <v>-</v>
      </c>
      <c r="N379" s="140">
        <v>21</v>
      </c>
      <c r="O379" s="270"/>
      <c r="P379" s="139">
        <v>15</v>
      </c>
      <c r="Q379" s="12" t="str">
        <f t="shared" si="85"/>
        <v>-</v>
      </c>
      <c r="R379" s="140">
        <v>21</v>
      </c>
      <c r="S379" s="296"/>
      <c r="T379" s="338"/>
      <c r="U379" s="339"/>
      <c r="V379" s="339"/>
      <c r="W379" s="340"/>
      <c r="X379" s="1"/>
      <c r="Y379" s="14">
        <f>COUNTIF(D378:S380,"○")</f>
        <v>0</v>
      </c>
      <c r="Z379" s="15">
        <f>COUNTIF(D378:S380,"×")</f>
        <v>3</v>
      </c>
      <c r="AA379" s="22">
        <f>(IF((D378&gt;F378),1,0))+(IF((D379&gt;F379),1,0))+(IF((D380&gt;F380),1,0))+(IF((H378&gt;J378),1,0))+(IF((H379&gt;J379),1,0))+(IF((H380&gt;J380),1,0))+(IF((L378&gt;N378),1,0))+(IF((L379&gt;N379),1,0))+(IF((L380&gt;N380),1,0))+(IF((P378&gt;R378),1,0))+(IF((P379&gt;R379),1,0))+(IF((P380&gt;R380),1,0))</f>
        <v>0</v>
      </c>
      <c r="AB379" s="23">
        <f>(IF((D378&lt;F378),1,0))+(IF((D379&lt;F379),1,0))+(IF((D380&lt;F380),1,0))+(IF((H378&lt;J378),1,0))+(IF((H379&lt;J379),1,0))+(IF((H380&lt;J380),1,0))+(IF((L378&lt;N378),1,0))+(IF((L379&lt;N379),1,0))+(IF((L380&lt;N380),1,0))+(IF((P378&lt;R378),1,0))+(IF((P379&lt;R379),1,0))+(IF((P380&lt;R380),1,0))</f>
        <v>6</v>
      </c>
      <c r="AC379" s="24">
        <f>AA379-AB379</f>
        <v>-6</v>
      </c>
      <c r="AD379" s="15">
        <f>SUM(D378:D380,H378:H380,L378:L380,P378:P380)</f>
        <v>77</v>
      </c>
      <c r="AE379" s="15">
        <f>SUM(F378:F380,J378:J380,N378:N380,R378:R380)</f>
        <v>126</v>
      </c>
      <c r="AF379" s="19">
        <f>AD379-AE379</f>
        <v>-49</v>
      </c>
    </row>
    <row r="380" spans="2:32" ht="13.5" customHeight="1">
      <c r="B380" s="79"/>
      <c r="C380" s="81" t="s">
        <v>20</v>
      </c>
      <c r="D380" s="345"/>
      <c r="E380" s="262"/>
      <c r="F380" s="262"/>
      <c r="G380" s="263"/>
      <c r="H380" s="144"/>
      <c r="I380" s="12">
        <f>IF(H380="","","-")</f>
      </c>
      <c r="J380" s="145"/>
      <c r="K380" s="271"/>
      <c r="L380" s="144"/>
      <c r="M380" s="28">
        <f t="shared" si="84"/>
      </c>
      <c r="N380" s="145"/>
      <c r="O380" s="270"/>
      <c r="P380" s="144"/>
      <c r="Q380" s="28">
        <f t="shared" si="85"/>
      </c>
      <c r="R380" s="145"/>
      <c r="S380" s="296"/>
      <c r="T380" s="29">
        <f>Y379</f>
        <v>0</v>
      </c>
      <c r="U380" s="30" t="s">
        <v>71</v>
      </c>
      <c r="V380" s="30">
        <f>Z379</f>
        <v>3</v>
      </c>
      <c r="W380" s="31" t="s">
        <v>65</v>
      </c>
      <c r="X380" s="1"/>
      <c r="Y380" s="14"/>
      <c r="Z380" s="15"/>
      <c r="AA380" s="14"/>
      <c r="AB380" s="15"/>
      <c r="AC380" s="19"/>
      <c r="AD380" s="15"/>
      <c r="AE380" s="15"/>
      <c r="AF380" s="19"/>
    </row>
    <row r="381" spans="2:32" ht="13.5" customHeight="1">
      <c r="B381" s="82" t="s">
        <v>281</v>
      </c>
      <c r="C381" s="83" t="s">
        <v>359</v>
      </c>
      <c r="D381" s="38">
        <f>IF(J378="","",J378)</f>
        <v>21</v>
      </c>
      <c r="E381" s="12" t="str">
        <f aca="true" t="shared" si="86" ref="E381:E389">IF(D381="","","-")</f>
        <v>-</v>
      </c>
      <c r="F381" s="39">
        <f>IF(H378="","",H378)</f>
        <v>16</v>
      </c>
      <c r="G381" s="298" t="str">
        <f>IF(K378="","",IF(K378="○","×",IF(K378="×","○")))</f>
        <v>○</v>
      </c>
      <c r="H381" s="301"/>
      <c r="I381" s="302"/>
      <c r="J381" s="302"/>
      <c r="K381" s="303"/>
      <c r="L381" s="139">
        <v>13</v>
      </c>
      <c r="M381" s="12" t="str">
        <f t="shared" si="84"/>
        <v>-</v>
      </c>
      <c r="N381" s="140">
        <v>21</v>
      </c>
      <c r="O381" s="375" t="str">
        <f>IF(L381&lt;&gt;"",IF(L381&gt;N381,IF(L382&gt;N382,"○",IF(L383&gt;N383,"○","×")),IF(L382&gt;N382,IF(L383&gt;N383,"○","×"),"×")),"")</f>
        <v>×</v>
      </c>
      <c r="P381" s="139">
        <v>21</v>
      </c>
      <c r="Q381" s="12" t="str">
        <f t="shared" si="85"/>
        <v>-</v>
      </c>
      <c r="R381" s="140">
        <v>19</v>
      </c>
      <c r="S381" s="295" t="str">
        <f>IF(P381&lt;&gt;"",IF(P381&gt;R381,IF(P382&gt;R382,"○",IF(P383&gt;R383,"○","×")),IF(P382&gt;R382,IF(P383&gt;R383,"○","×"),"×")),"")</f>
        <v>×</v>
      </c>
      <c r="T381" s="335" t="s">
        <v>418</v>
      </c>
      <c r="U381" s="336"/>
      <c r="V381" s="336"/>
      <c r="W381" s="337"/>
      <c r="X381" s="1"/>
      <c r="Y381" s="16"/>
      <c r="Z381" s="17"/>
      <c r="AA381" s="16"/>
      <c r="AB381" s="17"/>
      <c r="AC381" s="18"/>
      <c r="AD381" s="17"/>
      <c r="AE381" s="17"/>
      <c r="AF381" s="18"/>
    </row>
    <row r="382" spans="2:32" ht="13.5" customHeight="1">
      <c r="B382" s="79" t="s">
        <v>282</v>
      </c>
      <c r="C382" s="84" t="s">
        <v>360</v>
      </c>
      <c r="D382" s="38">
        <f>IF(J379="","",J379)</f>
        <v>21</v>
      </c>
      <c r="E382" s="12" t="str">
        <f t="shared" si="86"/>
        <v>-</v>
      </c>
      <c r="F382" s="39">
        <f>IF(H379="","",H379)</f>
        <v>9</v>
      </c>
      <c r="G382" s="299" t="str">
        <f>IF(I379="","",I379)</f>
        <v>-</v>
      </c>
      <c r="H382" s="304"/>
      <c r="I382" s="305"/>
      <c r="J382" s="305"/>
      <c r="K382" s="288"/>
      <c r="L382" s="139">
        <v>17</v>
      </c>
      <c r="M382" s="12" t="str">
        <f t="shared" si="84"/>
        <v>-</v>
      </c>
      <c r="N382" s="140">
        <v>21</v>
      </c>
      <c r="O382" s="270"/>
      <c r="P382" s="139">
        <v>9</v>
      </c>
      <c r="Q382" s="12" t="str">
        <f t="shared" si="85"/>
        <v>-</v>
      </c>
      <c r="R382" s="140">
        <v>21</v>
      </c>
      <c r="S382" s="296"/>
      <c r="T382" s="338"/>
      <c r="U382" s="339"/>
      <c r="V382" s="339"/>
      <c r="W382" s="340"/>
      <c r="X382" s="1"/>
      <c r="Y382" s="14">
        <f>COUNTIF(D381:S383,"○")</f>
        <v>1</v>
      </c>
      <c r="Z382" s="15">
        <f>COUNTIF(D381:S383,"×")</f>
        <v>2</v>
      </c>
      <c r="AA382" s="22">
        <f>(IF((D381&gt;F381),1,0))+(IF((D382&gt;F382),1,0))+(IF((D383&gt;F383),1,0))+(IF((H381&gt;J381),1,0))+(IF((H382&gt;J382),1,0))+(IF((H383&gt;J383),1,0))+(IF((L381&gt;N381),1,0))+(IF((L382&gt;N382),1,0))+(IF((L383&gt;N383),1,0))+(IF((P381&gt;R381),1,0))+(IF((P382&gt;R382),1,0))+(IF((P383&gt;R383),1,0))</f>
        <v>3</v>
      </c>
      <c r="AB382" s="23">
        <f>(IF((D381&lt;F381),1,0))+(IF((D382&lt;F382),1,0))+(IF((D383&lt;F383),1,0))+(IF((H381&lt;J381),1,0))+(IF((H382&lt;J382),1,0))+(IF((H383&lt;J383),1,0))+(IF((L381&lt;N381),1,0))+(IF((L382&lt;N382),1,0))+(IF((L383&lt;N383),1,0))+(IF((P381&lt;R381),1,0))+(IF((P382&lt;R382),1,0))+(IF((P383&lt;R383),1,0))</f>
        <v>4</v>
      </c>
      <c r="AC382" s="24">
        <f>AA382-AB382</f>
        <v>-1</v>
      </c>
      <c r="AD382" s="15">
        <f>SUM(D381:D383,H381:H383,L381:L383,P381:P383)</f>
        <v>121</v>
      </c>
      <c r="AE382" s="15">
        <f>SUM(F381:F383,J381:J383,N381:N383,R381:R383)</f>
        <v>128</v>
      </c>
      <c r="AF382" s="19">
        <f>AD382-AE382</f>
        <v>-7</v>
      </c>
    </row>
    <row r="383" spans="2:32" ht="13.5" customHeight="1">
      <c r="B383" s="85"/>
      <c r="C383" s="50" t="s">
        <v>86</v>
      </c>
      <c r="D383" s="48">
        <f>IF(J380="","",J380)</f>
      </c>
      <c r="E383" s="12">
        <f t="shared" si="86"/>
      </c>
      <c r="F383" s="49">
        <f>IF(H380="","",H380)</f>
      </c>
      <c r="G383" s="323">
        <f>IF(I380="","",I380)</f>
      </c>
      <c r="H383" s="272"/>
      <c r="I383" s="262"/>
      <c r="J383" s="262"/>
      <c r="K383" s="263"/>
      <c r="L383" s="144"/>
      <c r="M383" s="12">
        <f t="shared" si="84"/>
      </c>
      <c r="N383" s="145"/>
      <c r="O383" s="271"/>
      <c r="P383" s="144">
        <v>19</v>
      </c>
      <c r="Q383" s="28" t="str">
        <f t="shared" si="85"/>
        <v>-</v>
      </c>
      <c r="R383" s="145">
        <v>21</v>
      </c>
      <c r="S383" s="297"/>
      <c r="T383" s="29">
        <f>Y382</f>
        <v>1</v>
      </c>
      <c r="U383" s="30" t="s">
        <v>71</v>
      </c>
      <c r="V383" s="30">
        <f>Z382</f>
        <v>2</v>
      </c>
      <c r="W383" s="31" t="s">
        <v>65</v>
      </c>
      <c r="X383" s="1"/>
      <c r="Y383" s="51"/>
      <c r="Z383" s="52"/>
      <c r="AA383" s="51"/>
      <c r="AB383" s="52"/>
      <c r="AC383" s="53"/>
      <c r="AD383" s="52"/>
      <c r="AE383" s="52"/>
      <c r="AF383" s="53"/>
    </row>
    <row r="384" spans="2:32" ht="13.5" customHeight="1">
      <c r="B384" s="82" t="s">
        <v>35</v>
      </c>
      <c r="C384" s="83" t="s">
        <v>37</v>
      </c>
      <c r="D384" s="38">
        <f>IF(N378="","",N378)</f>
        <v>21</v>
      </c>
      <c r="E384" s="55" t="str">
        <f t="shared" si="86"/>
        <v>-</v>
      </c>
      <c r="F384" s="39">
        <f>IF(L378="","",L378)</f>
        <v>15</v>
      </c>
      <c r="G384" s="298" t="str">
        <f>IF(O378="","",IF(O378="○","×",IF(O378="×","○")))</f>
        <v>○</v>
      </c>
      <c r="H384" s="56">
        <f>IF(N381="","",N381)</f>
        <v>21</v>
      </c>
      <c r="I384" s="12" t="str">
        <f aca="true" t="shared" si="87" ref="I384:I389">IF(H384="","","-")</f>
        <v>-</v>
      </c>
      <c r="J384" s="39">
        <f>IF(L381="","",L381)</f>
        <v>13</v>
      </c>
      <c r="K384" s="298" t="str">
        <f>IF(O381="","",IF(O381="○","×",IF(O381="×","○")))</f>
        <v>○</v>
      </c>
      <c r="L384" s="301"/>
      <c r="M384" s="302"/>
      <c r="N384" s="302"/>
      <c r="O384" s="303"/>
      <c r="P384" s="139">
        <v>19</v>
      </c>
      <c r="Q384" s="12" t="str">
        <f t="shared" si="85"/>
        <v>-</v>
      </c>
      <c r="R384" s="140">
        <v>21</v>
      </c>
      <c r="S384" s="296" t="str">
        <f>IF(P384&lt;&gt;"",IF(P384&gt;R384,IF(P385&gt;R385,"○",IF(P386&gt;R386,"○","×")),IF(P385&gt;R385,IF(P386&gt;R386,"○","×"),"×")),"")</f>
        <v>×</v>
      </c>
      <c r="T384" s="335" t="s">
        <v>417</v>
      </c>
      <c r="U384" s="336"/>
      <c r="V384" s="336"/>
      <c r="W384" s="337"/>
      <c r="X384" s="1"/>
      <c r="Y384" s="14"/>
      <c r="Z384" s="15"/>
      <c r="AA384" s="14"/>
      <c r="AB384" s="15"/>
      <c r="AC384" s="19"/>
      <c r="AD384" s="15"/>
      <c r="AE384" s="15"/>
      <c r="AF384" s="19"/>
    </row>
    <row r="385" spans="2:32" ht="13.5" customHeight="1">
      <c r="B385" s="79" t="s">
        <v>36</v>
      </c>
      <c r="C385" s="84" t="s">
        <v>38</v>
      </c>
      <c r="D385" s="38">
        <f>IF(N379="","",N379)</f>
        <v>21</v>
      </c>
      <c r="E385" s="12" t="str">
        <f t="shared" si="86"/>
        <v>-</v>
      </c>
      <c r="F385" s="39">
        <f>IF(L379="","",L379)</f>
        <v>10</v>
      </c>
      <c r="G385" s="299">
        <f>IF(I382="","",I382)</f>
      </c>
      <c r="H385" s="56">
        <f>IF(N382="","",N382)</f>
        <v>21</v>
      </c>
      <c r="I385" s="12" t="str">
        <f t="shared" si="87"/>
        <v>-</v>
      </c>
      <c r="J385" s="39">
        <f>IF(L382="","",L382)</f>
        <v>17</v>
      </c>
      <c r="K385" s="299" t="str">
        <f>IF(M382="","",M382)</f>
        <v>-</v>
      </c>
      <c r="L385" s="304"/>
      <c r="M385" s="305"/>
      <c r="N385" s="305"/>
      <c r="O385" s="288"/>
      <c r="P385" s="139">
        <v>21</v>
      </c>
      <c r="Q385" s="12" t="str">
        <f t="shared" si="85"/>
        <v>-</v>
      </c>
      <c r="R385" s="140">
        <v>20</v>
      </c>
      <c r="S385" s="296"/>
      <c r="T385" s="338"/>
      <c r="U385" s="339"/>
      <c r="V385" s="339"/>
      <c r="W385" s="340"/>
      <c r="X385" s="1"/>
      <c r="Y385" s="14">
        <f>COUNTIF(D384:S386,"○")</f>
        <v>2</v>
      </c>
      <c r="Z385" s="15">
        <f>COUNTIF(D384:S386,"×")</f>
        <v>1</v>
      </c>
      <c r="AA385" s="22">
        <f>(IF((D384&gt;F384),1,0))+(IF((D385&gt;F385),1,0))+(IF((D386&gt;F386),1,0))+(IF((H384&gt;J384),1,0))+(IF((H385&gt;J385),1,0))+(IF((H386&gt;J386),1,0))+(IF((L384&gt;N384),1,0))+(IF((L385&gt;N385),1,0))+(IF((L386&gt;N386),1,0))+(IF((P384&gt;R384),1,0))+(IF((P385&gt;R385),1,0))+(IF((P386&gt;R386),1,0))</f>
        <v>5</v>
      </c>
      <c r="AB385" s="23">
        <f>(IF((D384&lt;F384),1,0))+(IF((D385&lt;F385),1,0))+(IF((D386&lt;F386),1,0))+(IF((H384&lt;J384),1,0))+(IF((H385&lt;J385),1,0))+(IF((H386&lt;J386),1,0))+(IF((L384&lt;N384),1,0))+(IF((L385&lt;N385),1,0))+(IF((L386&lt;N386),1,0))+(IF((P384&lt;R384),1,0))+(IF((P385&lt;R385),1,0))+(IF((P386&lt;R386),1,0))</f>
        <v>2</v>
      </c>
      <c r="AC385" s="24">
        <f>AA385-AB385</f>
        <v>3</v>
      </c>
      <c r="AD385" s="15">
        <f>SUM(D384:D386,H384:H386,L384:L386,P384:P386)</f>
        <v>143</v>
      </c>
      <c r="AE385" s="15">
        <f>SUM(F384:F386,J384:J386,N384:N386,R384:R386)</f>
        <v>117</v>
      </c>
      <c r="AF385" s="19">
        <f>AD385-AE385</f>
        <v>26</v>
      </c>
    </row>
    <row r="386" spans="2:32" ht="13.5" customHeight="1">
      <c r="B386" s="85"/>
      <c r="C386" s="50" t="s">
        <v>18</v>
      </c>
      <c r="D386" s="48">
        <f>IF(N380="","",N380)</f>
      </c>
      <c r="E386" s="28">
        <f t="shared" si="86"/>
      </c>
      <c r="F386" s="49">
        <f>IF(L380="","",L380)</f>
      </c>
      <c r="G386" s="323">
        <f>IF(I383="","",I383)</f>
      </c>
      <c r="H386" s="60">
        <f>IF(N383="","",N383)</f>
      </c>
      <c r="I386" s="12">
        <f t="shared" si="87"/>
      </c>
      <c r="J386" s="49">
        <f>IF(L383="","",L383)</f>
      </c>
      <c r="K386" s="323">
        <f>IF(M383="","",M383)</f>
      </c>
      <c r="L386" s="272"/>
      <c r="M386" s="262"/>
      <c r="N386" s="262"/>
      <c r="O386" s="263"/>
      <c r="P386" s="144">
        <v>19</v>
      </c>
      <c r="Q386" s="12" t="str">
        <f t="shared" si="85"/>
        <v>-</v>
      </c>
      <c r="R386" s="145">
        <v>21</v>
      </c>
      <c r="S386" s="297"/>
      <c r="T386" s="29">
        <f>Y385</f>
        <v>2</v>
      </c>
      <c r="U386" s="30" t="s">
        <v>71</v>
      </c>
      <c r="V386" s="30">
        <f>Z385</f>
        <v>1</v>
      </c>
      <c r="W386" s="31" t="s">
        <v>65</v>
      </c>
      <c r="X386" s="1"/>
      <c r="Y386" s="14"/>
      <c r="Z386" s="15"/>
      <c r="AA386" s="14"/>
      <c r="AB386" s="15"/>
      <c r="AC386" s="19"/>
      <c r="AD386" s="15"/>
      <c r="AE386" s="15"/>
      <c r="AF386" s="19"/>
    </row>
    <row r="387" spans="2:32" ht="13.5" customHeight="1">
      <c r="B387" s="79" t="s">
        <v>283</v>
      </c>
      <c r="C387" s="83" t="s">
        <v>361</v>
      </c>
      <c r="D387" s="38">
        <f>IF(R378="","",R378)</f>
        <v>21</v>
      </c>
      <c r="E387" s="12" t="str">
        <f t="shared" si="86"/>
        <v>-</v>
      </c>
      <c r="F387" s="39">
        <f>IF(P378="","",P378)</f>
        <v>12</v>
      </c>
      <c r="G387" s="324" t="str">
        <f>IF(S378="","",IF(S378="○","×",IF(S378="×","○")))</f>
        <v>○</v>
      </c>
      <c r="H387" s="56">
        <f>IF(R381="","",R381)</f>
        <v>19</v>
      </c>
      <c r="I387" s="55" t="str">
        <f t="shared" si="87"/>
        <v>-</v>
      </c>
      <c r="J387" s="39">
        <f>IF(P381="","",P381)</f>
        <v>21</v>
      </c>
      <c r="K387" s="324" t="str">
        <f>IF(S381="","",IF(S381="○","×",IF(S381="×","○")))</f>
        <v>○</v>
      </c>
      <c r="L387" s="61">
        <f>IF(R384="","",R384)</f>
        <v>21</v>
      </c>
      <c r="M387" s="12" t="str">
        <f>IF(L387="","","-")</f>
        <v>-</v>
      </c>
      <c r="N387" s="62">
        <f>IF(P384="","",P384)</f>
        <v>19</v>
      </c>
      <c r="O387" s="40" t="str">
        <f>IF(S384="","",IF(S384="○","×",IF(S384="×","○")))</f>
        <v>○</v>
      </c>
      <c r="P387" s="326"/>
      <c r="Q387" s="327"/>
      <c r="R387" s="327"/>
      <c r="S387" s="328"/>
      <c r="T387" s="335" t="s">
        <v>415</v>
      </c>
      <c r="U387" s="336"/>
      <c r="V387" s="336"/>
      <c r="W387" s="337"/>
      <c r="X387" s="1"/>
      <c r="Y387" s="16"/>
      <c r="Z387" s="17"/>
      <c r="AA387" s="16"/>
      <c r="AB387" s="17"/>
      <c r="AC387" s="18"/>
      <c r="AD387" s="17"/>
      <c r="AE387" s="17"/>
      <c r="AF387" s="18"/>
    </row>
    <row r="388" spans="2:32" ht="13.5" customHeight="1">
      <c r="B388" s="79" t="s">
        <v>284</v>
      </c>
      <c r="C388" s="84" t="s">
        <v>361</v>
      </c>
      <c r="D388" s="38">
        <f>IF(R379="","",R379)</f>
        <v>21</v>
      </c>
      <c r="E388" s="12" t="str">
        <f t="shared" si="86"/>
        <v>-</v>
      </c>
      <c r="F388" s="39">
        <f>IF(P379="","",P379)</f>
        <v>15</v>
      </c>
      <c r="G388" s="325"/>
      <c r="H388" s="56">
        <f>IF(R382="","",R382)</f>
        <v>21</v>
      </c>
      <c r="I388" s="12" t="str">
        <f t="shared" si="87"/>
        <v>-</v>
      </c>
      <c r="J388" s="39">
        <f>IF(P382="","",P382)</f>
        <v>9</v>
      </c>
      <c r="K388" s="325"/>
      <c r="L388" s="56">
        <f>IF(R385="","",R385)</f>
        <v>20</v>
      </c>
      <c r="M388" s="12" t="str">
        <f>IF(L388="","","-")</f>
        <v>-</v>
      </c>
      <c r="N388" s="39">
        <f>IF(P385="","",P385)</f>
        <v>21</v>
      </c>
      <c r="O388" s="41" t="str">
        <f>IF(Q385="","",Q385)</f>
        <v>-</v>
      </c>
      <c r="P388" s="329"/>
      <c r="Q388" s="330"/>
      <c r="R388" s="330"/>
      <c r="S388" s="331"/>
      <c r="T388" s="338"/>
      <c r="U388" s="339"/>
      <c r="V388" s="339"/>
      <c r="W388" s="340"/>
      <c r="X388" s="1"/>
      <c r="Y388" s="14">
        <f>COUNTIF(D387:S389,"○")</f>
        <v>3</v>
      </c>
      <c r="Z388" s="15">
        <f>COUNTIF(D387:S389,"×")</f>
        <v>0</v>
      </c>
      <c r="AA388" s="22">
        <f>(IF((D387&gt;F387),1,0))+(IF((D388&gt;F388),1,0))+(IF((D389&gt;F389),1,0))+(IF((H387&gt;J387),1,0))+(IF((H388&gt;J388),1,0))+(IF((H389&gt;J389),1,0))+(IF((L387&gt;N387),1,0))+(IF((L388&gt;N388),1,0))+(IF((L389&gt;N389),1,0))+(IF((P387&gt;R387),1,0))+(IF((P388&gt;R388),1,0))+(IF((P389&gt;R389),1,0))</f>
        <v>6</v>
      </c>
      <c r="AB388" s="23">
        <f>(IF((D387&lt;F387),1,0))+(IF((D388&lt;F388),1,0))+(IF((D389&lt;F389),1,0))+(IF((H387&lt;J387),1,0))+(IF((H388&lt;J388),1,0))+(IF((H389&lt;J389),1,0))+(IF((L387&lt;N387),1,0))+(IF((L388&lt;N388),1,0))+(IF((L389&lt;N389),1,0))+(IF((P387&lt;R387),1,0))+(IF((P388&lt;R388),1,0))+(IF((P389&lt;R389),1,0))</f>
        <v>2</v>
      </c>
      <c r="AC388" s="24">
        <f>AA388-AB388</f>
        <v>4</v>
      </c>
      <c r="AD388" s="15">
        <f>SUM(D387:D389,H387:H389,L387:L389,P387:P389)</f>
        <v>165</v>
      </c>
      <c r="AE388" s="15">
        <f>SUM(F387:F389,J387:J389,N387:N389,R387:R389)</f>
        <v>135</v>
      </c>
      <c r="AF388" s="19">
        <f>AD388-AE388</f>
        <v>30</v>
      </c>
    </row>
    <row r="389" spans="2:32" ht="13.5" customHeight="1" thickBot="1">
      <c r="B389" s="93"/>
      <c r="C389" s="94" t="s">
        <v>106</v>
      </c>
      <c r="D389" s="66">
        <f>IF(R380="","",R380)</f>
      </c>
      <c r="E389" s="67">
        <f t="shared" si="86"/>
      </c>
      <c r="F389" s="68">
        <f>IF(P380="","",P380)</f>
      </c>
      <c r="G389" s="269"/>
      <c r="H389" s="69">
        <f>IF(R383="","",R383)</f>
        <v>21</v>
      </c>
      <c r="I389" s="67" t="str">
        <f t="shared" si="87"/>
        <v>-</v>
      </c>
      <c r="J389" s="68">
        <f>IF(P383="","",P383)</f>
        <v>19</v>
      </c>
      <c r="K389" s="269"/>
      <c r="L389" s="69">
        <f>IF(R386="","",R386)</f>
        <v>21</v>
      </c>
      <c r="M389" s="67" t="str">
        <f>IF(L389="","","-")</f>
        <v>-</v>
      </c>
      <c r="N389" s="68">
        <f>IF(P386="","",P386)</f>
        <v>19</v>
      </c>
      <c r="O389" s="95" t="str">
        <f>IF(Q386="","",Q386)</f>
        <v>-</v>
      </c>
      <c r="P389" s="332"/>
      <c r="Q389" s="333"/>
      <c r="R389" s="333"/>
      <c r="S389" s="334"/>
      <c r="T389" s="70">
        <f>Y388</f>
        <v>3</v>
      </c>
      <c r="U389" s="71" t="s">
        <v>71</v>
      </c>
      <c r="V389" s="71">
        <f>Z388</f>
        <v>0</v>
      </c>
      <c r="W389" s="72" t="s">
        <v>65</v>
      </c>
      <c r="X389" s="1"/>
      <c r="Y389" s="51"/>
      <c r="Z389" s="52"/>
      <c r="AA389" s="51"/>
      <c r="AB389" s="52"/>
      <c r="AC389" s="53"/>
      <c r="AD389" s="52"/>
      <c r="AE389" s="52"/>
      <c r="AF389" s="53"/>
    </row>
    <row r="390" spans="2:31" ht="7.5" customHeight="1" thickBot="1">
      <c r="B390" s="65"/>
      <c r="C390" s="99"/>
      <c r="D390" s="148"/>
      <c r="E390" s="149"/>
      <c r="F390" s="148"/>
      <c r="G390" s="11"/>
      <c r="H390" s="148"/>
      <c r="I390" s="149"/>
      <c r="J390" s="148"/>
      <c r="K390" s="11"/>
      <c r="L390" s="148"/>
      <c r="M390" s="149"/>
      <c r="N390" s="148"/>
      <c r="O390" s="148"/>
      <c r="P390" s="11"/>
      <c r="Q390" s="11"/>
      <c r="R390" s="11"/>
      <c r="S390" s="11"/>
      <c r="T390" s="150"/>
      <c r="U390" s="150"/>
      <c r="V390" s="150"/>
      <c r="W390" s="150"/>
      <c r="X390" s="108"/>
      <c r="Y390" s="11"/>
      <c r="Z390" s="11"/>
      <c r="AA390" s="109"/>
      <c r="AB390" s="109"/>
      <c r="AC390" s="151"/>
      <c r="AD390" s="1"/>
      <c r="AE390" s="1"/>
    </row>
    <row r="391" spans="2:32" ht="13.5" customHeight="1">
      <c r="B391" s="377" t="s">
        <v>126</v>
      </c>
      <c r="C391" s="378"/>
      <c r="D391" s="361" t="str">
        <f>B393</f>
        <v>越智政仁</v>
      </c>
      <c r="E391" s="313"/>
      <c r="F391" s="313"/>
      <c r="G391" s="314"/>
      <c r="H391" s="312" t="str">
        <f>B396</f>
        <v>安藤靖晃</v>
      </c>
      <c r="I391" s="313"/>
      <c r="J391" s="313"/>
      <c r="K391" s="314"/>
      <c r="L391" s="312" t="str">
        <f>B399</f>
        <v>岡田健</v>
      </c>
      <c r="M391" s="313"/>
      <c r="N391" s="313"/>
      <c r="O391" s="314"/>
      <c r="P391" s="312" t="str">
        <f>B402</f>
        <v>鎌倉秀行</v>
      </c>
      <c r="Q391" s="313"/>
      <c r="R391" s="313"/>
      <c r="S391" s="351"/>
      <c r="T391" s="315" t="s">
        <v>110</v>
      </c>
      <c r="U391" s="316"/>
      <c r="V391" s="316"/>
      <c r="W391" s="317"/>
      <c r="X391" s="1"/>
      <c r="Y391" s="347" t="s">
        <v>61</v>
      </c>
      <c r="Z391" s="349"/>
      <c r="AA391" s="347" t="s">
        <v>62</v>
      </c>
      <c r="AB391" s="348"/>
      <c r="AC391" s="349"/>
      <c r="AD391" s="397" t="s">
        <v>63</v>
      </c>
      <c r="AE391" s="398"/>
      <c r="AF391" s="399"/>
    </row>
    <row r="392" spans="2:32" ht="13.5" customHeight="1" thickBot="1">
      <c r="B392" s="379"/>
      <c r="C392" s="380"/>
      <c r="D392" s="376" t="str">
        <f>B394</f>
        <v>星田樹菜</v>
      </c>
      <c r="E392" s="277"/>
      <c r="F392" s="277"/>
      <c r="G392" s="269"/>
      <c r="H392" s="276" t="str">
        <f>B397</f>
        <v>篠永ひとみ</v>
      </c>
      <c r="I392" s="277"/>
      <c r="J392" s="277"/>
      <c r="K392" s="269"/>
      <c r="L392" s="276" t="str">
        <f>B400</f>
        <v>慶徳美和</v>
      </c>
      <c r="M392" s="277"/>
      <c r="N392" s="277"/>
      <c r="O392" s="269"/>
      <c r="P392" s="276" t="str">
        <f>B403</f>
        <v>美籐早紀</v>
      </c>
      <c r="Q392" s="277"/>
      <c r="R392" s="277"/>
      <c r="S392" s="350"/>
      <c r="T392" s="400" t="s">
        <v>111</v>
      </c>
      <c r="U392" s="401"/>
      <c r="V392" s="401"/>
      <c r="W392" s="402"/>
      <c r="X392" s="1"/>
      <c r="Y392" s="8" t="s">
        <v>64</v>
      </c>
      <c r="Z392" s="10" t="s">
        <v>65</v>
      </c>
      <c r="AA392" s="8" t="s">
        <v>66</v>
      </c>
      <c r="AB392" s="10" t="s">
        <v>67</v>
      </c>
      <c r="AC392" s="9" t="s">
        <v>68</v>
      </c>
      <c r="AD392" s="10" t="s">
        <v>69</v>
      </c>
      <c r="AE392" s="10" t="s">
        <v>67</v>
      </c>
      <c r="AF392" s="9" t="s">
        <v>68</v>
      </c>
    </row>
    <row r="393" spans="2:32" ht="13.5" customHeight="1">
      <c r="B393" s="77" t="s">
        <v>42</v>
      </c>
      <c r="C393" s="78" t="s">
        <v>249</v>
      </c>
      <c r="D393" s="341"/>
      <c r="E393" s="342"/>
      <c r="F393" s="342"/>
      <c r="G393" s="343"/>
      <c r="H393" s="139">
        <v>13</v>
      </c>
      <c r="I393" s="12" t="str">
        <f>IF(H393="","","-")</f>
        <v>-</v>
      </c>
      <c r="J393" s="140">
        <v>21</v>
      </c>
      <c r="K393" s="346" t="str">
        <f>IF(H393&lt;&gt;"",IF(H393&gt;J393,IF(H394&gt;J394,"○",IF(H395&gt;J395,"○","×")),IF(H394&gt;J394,IF(H395&gt;J395,"○","×"),"×")),"")</f>
        <v>×</v>
      </c>
      <c r="L393" s="139">
        <v>17</v>
      </c>
      <c r="M393" s="13" t="str">
        <f aca="true" t="shared" si="88" ref="M393:M398">IF(L393="","","-")</f>
        <v>-</v>
      </c>
      <c r="N393" s="141">
        <v>21</v>
      </c>
      <c r="O393" s="346" t="str">
        <f>IF(L393&lt;&gt;"",IF(L393&gt;N393,IF(L394&gt;N394,"○",IF(L395&gt;N395,"○","×")),IF(L394&gt;N394,IF(L395&gt;N395,"○","×"),"×")),"")</f>
        <v>×</v>
      </c>
      <c r="P393" s="142">
        <v>12</v>
      </c>
      <c r="Q393" s="13" t="str">
        <f aca="true" t="shared" si="89" ref="Q393:Q401">IF(P393="","","-")</f>
        <v>-</v>
      </c>
      <c r="R393" s="140">
        <v>21</v>
      </c>
      <c r="S393" s="308" t="str">
        <f>IF(P393&lt;&gt;"",IF(P393&gt;R393,IF(P394&gt;R394,"○",IF(P395&gt;R395,"○","×")),IF(P394&gt;R394,IF(P395&gt;R395,"○","×"),"×")),"")</f>
        <v>×</v>
      </c>
      <c r="T393" s="358" t="s">
        <v>416</v>
      </c>
      <c r="U393" s="359"/>
      <c r="V393" s="359"/>
      <c r="W393" s="360"/>
      <c r="X393" s="1"/>
      <c r="Y393" s="14"/>
      <c r="Z393" s="15"/>
      <c r="AA393" s="16"/>
      <c r="AB393" s="17"/>
      <c r="AC393" s="18"/>
      <c r="AD393" s="15"/>
      <c r="AE393" s="15"/>
      <c r="AF393" s="19"/>
    </row>
    <row r="394" spans="2:32" ht="13.5" customHeight="1">
      <c r="B394" s="79" t="s">
        <v>43</v>
      </c>
      <c r="C394" s="80" t="s">
        <v>249</v>
      </c>
      <c r="D394" s="344"/>
      <c r="E394" s="305"/>
      <c r="F394" s="305"/>
      <c r="G394" s="288"/>
      <c r="H394" s="139">
        <v>21</v>
      </c>
      <c r="I394" s="12" t="str">
        <f>IF(H394="","","-")</f>
        <v>-</v>
      </c>
      <c r="J394" s="143">
        <v>20</v>
      </c>
      <c r="K394" s="270"/>
      <c r="L394" s="139">
        <v>10</v>
      </c>
      <c r="M394" s="12" t="str">
        <f t="shared" si="88"/>
        <v>-</v>
      </c>
      <c r="N394" s="140">
        <v>21</v>
      </c>
      <c r="O394" s="270"/>
      <c r="P394" s="139">
        <v>13</v>
      </c>
      <c r="Q394" s="12" t="str">
        <f t="shared" si="89"/>
        <v>-</v>
      </c>
      <c r="R394" s="140">
        <v>21</v>
      </c>
      <c r="S394" s="296"/>
      <c r="T394" s="338"/>
      <c r="U394" s="339"/>
      <c r="V394" s="339"/>
      <c r="W394" s="340"/>
      <c r="X394" s="1"/>
      <c r="Y394" s="14">
        <f>COUNTIF(D393:S395,"○")</f>
        <v>0</v>
      </c>
      <c r="Z394" s="15">
        <f>COUNTIF(D393:S395,"×")</f>
        <v>3</v>
      </c>
      <c r="AA394" s="22">
        <f>(IF((D393&gt;F393),1,0))+(IF((D394&gt;F394),1,0))+(IF((D395&gt;F395),1,0))+(IF((H393&gt;J393),1,0))+(IF((H394&gt;J394),1,0))+(IF((H395&gt;J395),1,0))+(IF((L393&gt;N393),1,0))+(IF((L394&gt;N394),1,0))+(IF((L395&gt;N395),1,0))+(IF((P393&gt;R393),1,0))+(IF((P394&gt;R394),1,0))+(IF((P395&gt;R395),1,0))</f>
        <v>1</v>
      </c>
      <c r="AB394" s="23">
        <f>(IF((D393&lt;F393),1,0))+(IF((D394&lt;F394),1,0))+(IF((D395&lt;F395),1,0))+(IF((H393&lt;J393),1,0))+(IF((H394&lt;J394),1,0))+(IF((H395&lt;J395),1,0))+(IF((L393&lt;N393),1,0))+(IF((L394&lt;N394),1,0))+(IF((L395&lt;N395),1,0))+(IF((P393&lt;R393),1,0))+(IF((P394&lt;R394),1,0))+(IF((P395&lt;R395),1,0))</f>
        <v>6</v>
      </c>
      <c r="AC394" s="24">
        <f>AA394-AB394</f>
        <v>-5</v>
      </c>
      <c r="AD394" s="15">
        <f>SUM(D393:D395,H393:H395,L393:L395,P393:P395)</f>
        <v>105</v>
      </c>
      <c r="AE394" s="15">
        <f>SUM(F393:F395,J393:J395,N393:N395,R393:R395)</f>
        <v>146</v>
      </c>
      <c r="AF394" s="19">
        <f>AD394-AE394</f>
        <v>-41</v>
      </c>
    </row>
    <row r="395" spans="2:32" ht="13.5" customHeight="1">
      <c r="B395" s="79"/>
      <c r="C395" s="81" t="s">
        <v>10</v>
      </c>
      <c r="D395" s="345"/>
      <c r="E395" s="262"/>
      <c r="F395" s="262"/>
      <c r="G395" s="263"/>
      <c r="H395" s="144">
        <v>19</v>
      </c>
      <c r="I395" s="12" t="str">
        <f>IF(H395="","","-")</f>
        <v>-</v>
      </c>
      <c r="J395" s="145">
        <v>21</v>
      </c>
      <c r="K395" s="271"/>
      <c r="L395" s="144"/>
      <c r="M395" s="28">
        <f t="shared" si="88"/>
      </c>
      <c r="N395" s="145"/>
      <c r="O395" s="270"/>
      <c r="P395" s="144"/>
      <c r="Q395" s="28">
        <f t="shared" si="89"/>
      </c>
      <c r="R395" s="145"/>
      <c r="S395" s="296"/>
      <c r="T395" s="29">
        <f>Y394</f>
        <v>0</v>
      </c>
      <c r="U395" s="30" t="s">
        <v>71</v>
      </c>
      <c r="V395" s="30">
        <f>Z394</f>
        <v>3</v>
      </c>
      <c r="W395" s="31" t="s">
        <v>65</v>
      </c>
      <c r="X395" s="1"/>
      <c r="Y395" s="14"/>
      <c r="Z395" s="15"/>
      <c r="AA395" s="14"/>
      <c r="AB395" s="15"/>
      <c r="AC395" s="19"/>
      <c r="AD395" s="15"/>
      <c r="AE395" s="15"/>
      <c r="AF395" s="19"/>
    </row>
    <row r="396" spans="2:32" ht="13.5" customHeight="1">
      <c r="B396" s="82" t="s">
        <v>285</v>
      </c>
      <c r="C396" s="83" t="s">
        <v>362</v>
      </c>
      <c r="D396" s="38">
        <f>IF(J393="","",J393)</f>
        <v>21</v>
      </c>
      <c r="E396" s="12" t="str">
        <f aca="true" t="shared" si="90" ref="E396:E404">IF(D396="","","-")</f>
        <v>-</v>
      </c>
      <c r="F396" s="39">
        <f>IF(H393="","",H393)</f>
        <v>13</v>
      </c>
      <c r="G396" s="298" t="str">
        <f>IF(K393="","",IF(K393="○","×",IF(K393="×","○")))</f>
        <v>○</v>
      </c>
      <c r="H396" s="301"/>
      <c r="I396" s="302"/>
      <c r="J396" s="302"/>
      <c r="K396" s="303"/>
      <c r="L396" s="139">
        <v>5</v>
      </c>
      <c r="M396" s="12" t="str">
        <f t="shared" si="88"/>
        <v>-</v>
      </c>
      <c r="N396" s="140">
        <v>21</v>
      </c>
      <c r="O396" s="375" t="str">
        <f>IF(L396&lt;&gt;"",IF(L396&gt;N396,IF(L397&gt;N397,"○",IF(L398&gt;N398,"○","×")),IF(L397&gt;N397,IF(L398&gt;N398,"○","×"),"×")),"")</f>
        <v>×</v>
      </c>
      <c r="P396" s="139">
        <v>7</v>
      </c>
      <c r="Q396" s="12" t="str">
        <f t="shared" si="89"/>
        <v>-</v>
      </c>
      <c r="R396" s="140">
        <v>21</v>
      </c>
      <c r="S396" s="295" t="str">
        <f>IF(P396&lt;&gt;"",IF(P396&gt;R396,IF(P397&gt;R397,"○",IF(P398&gt;R398,"○","×")),IF(P397&gt;R397,IF(P398&gt;R398,"○","×"),"×")),"")</f>
        <v>×</v>
      </c>
      <c r="T396" s="335" t="s">
        <v>418</v>
      </c>
      <c r="U396" s="336"/>
      <c r="V396" s="336"/>
      <c r="W396" s="337"/>
      <c r="X396" s="1"/>
      <c r="Y396" s="16"/>
      <c r="Z396" s="17"/>
      <c r="AA396" s="16"/>
      <c r="AB396" s="17"/>
      <c r="AC396" s="18"/>
      <c r="AD396" s="17"/>
      <c r="AE396" s="17"/>
      <c r="AF396" s="18"/>
    </row>
    <row r="397" spans="2:32" ht="13.5" customHeight="1">
      <c r="B397" s="79" t="s">
        <v>286</v>
      </c>
      <c r="C397" s="84" t="s">
        <v>363</v>
      </c>
      <c r="D397" s="38">
        <f>IF(J394="","",J394)</f>
        <v>20</v>
      </c>
      <c r="E397" s="12" t="str">
        <f t="shared" si="90"/>
        <v>-</v>
      </c>
      <c r="F397" s="39">
        <f>IF(H394="","",H394)</f>
        <v>21</v>
      </c>
      <c r="G397" s="299" t="str">
        <f>IF(I394="","",I394)</f>
        <v>-</v>
      </c>
      <c r="H397" s="304"/>
      <c r="I397" s="305"/>
      <c r="J397" s="305"/>
      <c r="K397" s="288"/>
      <c r="L397" s="139">
        <v>9</v>
      </c>
      <c r="M397" s="12" t="str">
        <f t="shared" si="88"/>
        <v>-</v>
      </c>
      <c r="N397" s="140">
        <v>21</v>
      </c>
      <c r="O397" s="270"/>
      <c r="P397" s="139">
        <v>12</v>
      </c>
      <c r="Q397" s="12" t="str">
        <f t="shared" si="89"/>
        <v>-</v>
      </c>
      <c r="R397" s="140">
        <v>21</v>
      </c>
      <c r="S397" s="296"/>
      <c r="T397" s="338"/>
      <c r="U397" s="339"/>
      <c r="V397" s="339"/>
      <c r="W397" s="340"/>
      <c r="X397" s="1"/>
      <c r="Y397" s="14">
        <f>COUNTIF(D396:S398,"○")</f>
        <v>1</v>
      </c>
      <c r="Z397" s="15">
        <f>COUNTIF(D396:S398,"×")</f>
        <v>2</v>
      </c>
      <c r="AA397" s="22">
        <f>(IF((D396&gt;F396),1,0))+(IF((D397&gt;F397),1,0))+(IF((D398&gt;F398),1,0))+(IF((H396&gt;J396),1,0))+(IF((H397&gt;J397),1,0))+(IF((H398&gt;J398),1,0))+(IF((L396&gt;N396),1,0))+(IF((L397&gt;N397),1,0))+(IF((L398&gt;N398),1,0))+(IF((P396&gt;R396),1,0))+(IF((P397&gt;R397),1,0))+(IF((P398&gt;R398),1,0))</f>
        <v>2</v>
      </c>
      <c r="AB397" s="23">
        <f>(IF((D396&lt;F396),1,0))+(IF((D397&lt;F397),1,0))+(IF((D398&lt;F398),1,0))+(IF((H396&lt;J396),1,0))+(IF((H397&lt;J397),1,0))+(IF((H398&lt;J398),1,0))+(IF((L396&lt;N396),1,0))+(IF((L397&lt;N397),1,0))+(IF((L398&lt;N398),1,0))+(IF((P396&lt;R396),1,0))+(IF((P397&lt;R397),1,0))+(IF((P398&lt;R398),1,0))</f>
        <v>5</v>
      </c>
      <c r="AC397" s="24">
        <f>AA397-AB397</f>
        <v>-3</v>
      </c>
      <c r="AD397" s="15">
        <f>SUM(D396:D398,H396:H398,L396:L398,P396:P398)</f>
        <v>95</v>
      </c>
      <c r="AE397" s="15">
        <f>SUM(F396:F398,J396:J398,N396:N398,R396:R398)</f>
        <v>137</v>
      </c>
      <c r="AF397" s="19">
        <f>AD397-AE397</f>
        <v>-42</v>
      </c>
    </row>
    <row r="398" spans="2:32" ht="13.5" customHeight="1">
      <c r="B398" s="85"/>
      <c r="C398" s="50" t="s">
        <v>10</v>
      </c>
      <c r="D398" s="48">
        <f>IF(J395="","",J395)</f>
        <v>21</v>
      </c>
      <c r="E398" s="12" t="str">
        <f t="shared" si="90"/>
        <v>-</v>
      </c>
      <c r="F398" s="49">
        <f>IF(H395="","",H395)</f>
        <v>19</v>
      </c>
      <c r="G398" s="323" t="str">
        <f>IF(I395="","",I395)</f>
        <v>-</v>
      </c>
      <c r="H398" s="272"/>
      <c r="I398" s="262"/>
      <c r="J398" s="262"/>
      <c r="K398" s="263"/>
      <c r="L398" s="144"/>
      <c r="M398" s="12">
        <f t="shared" si="88"/>
      </c>
      <c r="N398" s="145"/>
      <c r="O398" s="271"/>
      <c r="P398" s="144"/>
      <c r="Q398" s="28">
        <f t="shared" si="89"/>
      </c>
      <c r="R398" s="145"/>
      <c r="S398" s="297"/>
      <c r="T398" s="29">
        <f>Y397</f>
        <v>1</v>
      </c>
      <c r="U398" s="30" t="s">
        <v>71</v>
      </c>
      <c r="V398" s="30">
        <f>Z397</f>
        <v>2</v>
      </c>
      <c r="W398" s="31" t="s">
        <v>65</v>
      </c>
      <c r="X398" s="1"/>
      <c r="Y398" s="51"/>
      <c r="Z398" s="52"/>
      <c r="AA398" s="51"/>
      <c r="AB398" s="52"/>
      <c r="AC398" s="53"/>
      <c r="AD398" s="52"/>
      <c r="AE398" s="52"/>
      <c r="AF398" s="53"/>
    </row>
    <row r="399" spans="2:32" ht="13.5" customHeight="1">
      <c r="B399" s="82" t="s">
        <v>49</v>
      </c>
      <c r="C399" s="83" t="s">
        <v>364</v>
      </c>
      <c r="D399" s="38">
        <f>IF(N393="","",N393)</f>
        <v>21</v>
      </c>
      <c r="E399" s="55" t="str">
        <f t="shared" si="90"/>
        <v>-</v>
      </c>
      <c r="F399" s="39">
        <f>IF(L393="","",L393)</f>
        <v>17</v>
      </c>
      <c r="G399" s="298" t="str">
        <f>IF(O393="","",IF(O393="○","×",IF(O393="×","○")))</f>
        <v>○</v>
      </c>
      <c r="H399" s="56">
        <f>IF(N396="","",N396)</f>
        <v>21</v>
      </c>
      <c r="I399" s="12" t="str">
        <f aca="true" t="shared" si="91" ref="I399:I404">IF(H399="","","-")</f>
        <v>-</v>
      </c>
      <c r="J399" s="39">
        <f>IF(L396="","",L396)</f>
        <v>5</v>
      </c>
      <c r="K399" s="298" t="str">
        <f>IF(O396="","",IF(O396="○","×",IF(O396="×","○")))</f>
        <v>○</v>
      </c>
      <c r="L399" s="301"/>
      <c r="M399" s="302"/>
      <c r="N399" s="302"/>
      <c r="O399" s="303"/>
      <c r="P399" s="139">
        <v>21</v>
      </c>
      <c r="Q399" s="12" t="str">
        <f t="shared" si="89"/>
        <v>-</v>
      </c>
      <c r="R399" s="140">
        <v>20</v>
      </c>
      <c r="S399" s="296" t="str">
        <f>IF(P399&lt;&gt;"",IF(P399&gt;R399,IF(P400&gt;R400,"○",IF(P401&gt;R401,"○","×")),IF(P400&gt;R400,IF(P401&gt;R401,"○","×"),"×")),"")</f>
        <v>○</v>
      </c>
      <c r="T399" s="335" t="s">
        <v>415</v>
      </c>
      <c r="U399" s="336"/>
      <c r="V399" s="336"/>
      <c r="W399" s="337"/>
      <c r="X399" s="1"/>
      <c r="Y399" s="14"/>
      <c r="Z399" s="15"/>
      <c r="AA399" s="14"/>
      <c r="AB399" s="15"/>
      <c r="AC399" s="19"/>
      <c r="AD399" s="15"/>
      <c r="AE399" s="15"/>
      <c r="AF399" s="19"/>
    </row>
    <row r="400" spans="2:32" ht="13.5" customHeight="1">
      <c r="B400" s="79" t="s">
        <v>287</v>
      </c>
      <c r="C400" s="84" t="s">
        <v>364</v>
      </c>
      <c r="D400" s="38">
        <f>IF(N394="","",N394)</f>
        <v>21</v>
      </c>
      <c r="E400" s="12" t="str">
        <f t="shared" si="90"/>
        <v>-</v>
      </c>
      <c r="F400" s="39">
        <f>IF(L394="","",L394)</f>
        <v>10</v>
      </c>
      <c r="G400" s="299">
        <f>IF(I397="","",I397)</f>
      </c>
      <c r="H400" s="56">
        <f>IF(N397="","",N397)</f>
        <v>21</v>
      </c>
      <c r="I400" s="12" t="str">
        <f t="shared" si="91"/>
        <v>-</v>
      </c>
      <c r="J400" s="39">
        <f>IF(L397="","",L397)</f>
        <v>9</v>
      </c>
      <c r="K400" s="299" t="str">
        <f>IF(M397="","",M397)</f>
        <v>-</v>
      </c>
      <c r="L400" s="304"/>
      <c r="M400" s="305"/>
      <c r="N400" s="305"/>
      <c r="O400" s="288"/>
      <c r="P400" s="139">
        <v>20</v>
      </c>
      <c r="Q400" s="12" t="str">
        <f t="shared" si="89"/>
        <v>-</v>
      </c>
      <c r="R400" s="140">
        <v>21</v>
      </c>
      <c r="S400" s="296"/>
      <c r="T400" s="338"/>
      <c r="U400" s="339"/>
      <c r="V400" s="339"/>
      <c r="W400" s="340"/>
      <c r="X400" s="1"/>
      <c r="Y400" s="14">
        <f>COUNTIF(D399:S401,"○")</f>
        <v>3</v>
      </c>
      <c r="Z400" s="15">
        <f>COUNTIF(D399:S401,"×")</f>
        <v>0</v>
      </c>
      <c r="AA400" s="22">
        <f>(IF((D399&gt;F399),1,0))+(IF((D400&gt;F400),1,0))+(IF((D401&gt;F401),1,0))+(IF((H399&gt;J399),1,0))+(IF((H400&gt;J400),1,0))+(IF((H401&gt;J401),1,0))+(IF((L399&gt;N399),1,0))+(IF((L400&gt;N400),1,0))+(IF((L401&gt;N401),1,0))+(IF((P399&gt;R399),1,0))+(IF((P400&gt;R400),1,0))+(IF((P401&gt;R401),1,0))</f>
        <v>6</v>
      </c>
      <c r="AB400" s="23">
        <f>(IF((D399&lt;F399),1,0))+(IF((D400&lt;F400),1,0))+(IF((D401&lt;F401),1,0))+(IF((H399&lt;J399),1,0))+(IF((H400&lt;J400),1,0))+(IF((H401&lt;J401),1,0))+(IF((L399&lt;N399),1,0))+(IF((L400&lt;N400),1,0))+(IF((L401&lt;N401),1,0))+(IF((P399&lt;R399),1,0))+(IF((P400&lt;R400),1,0))+(IF((P401&lt;R401),1,0))</f>
        <v>1</v>
      </c>
      <c r="AC400" s="24">
        <f>AA400-AB400</f>
        <v>5</v>
      </c>
      <c r="AD400" s="15">
        <f>SUM(D399:D401,H399:H401,L399:L401,P399:P401)</f>
        <v>146</v>
      </c>
      <c r="AE400" s="15">
        <f>SUM(F399:F401,J399:J401,N399:N401,R399:R401)</f>
        <v>99</v>
      </c>
      <c r="AF400" s="19">
        <f>AD400-AE400</f>
        <v>47</v>
      </c>
    </row>
    <row r="401" spans="2:32" ht="13.5" customHeight="1">
      <c r="B401" s="85"/>
      <c r="C401" s="50" t="s">
        <v>86</v>
      </c>
      <c r="D401" s="48">
        <f>IF(N395="","",N395)</f>
      </c>
      <c r="E401" s="28">
        <f t="shared" si="90"/>
      </c>
      <c r="F401" s="49">
        <f>IF(L395="","",L395)</f>
      </c>
      <c r="G401" s="323">
        <f>IF(I398="","",I398)</f>
      </c>
      <c r="H401" s="60">
        <f>IF(N398="","",N398)</f>
      </c>
      <c r="I401" s="12">
        <f t="shared" si="91"/>
      </c>
      <c r="J401" s="49">
        <f>IF(L398="","",L398)</f>
      </c>
      <c r="K401" s="323">
        <f>IF(M398="","",M398)</f>
      </c>
      <c r="L401" s="272"/>
      <c r="M401" s="262"/>
      <c r="N401" s="262"/>
      <c r="O401" s="263"/>
      <c r="P401" s="144">
        <v>21</v>
      </c>
      <c r="Q401" s="12" t="str">
        <f t="shared" si="89"/>
        <v>-</v>
      </c>
      <c r="R401" s="145">
        <v>17</v>
      </c>
      <c r="S401" s="297"/>
      <c r="T401" s="29">
        <f>Y400</f>
        <v>3</v>
      </c>
      <c r="U401" s="30" t="s">
        <v>71</v>
      </c>
      <c r="V401" s="30">
        <f>Z400</f>
        <v>0</v>
      </c>
      <c r="W401" s="31" t="s">
        <v>65</v>
      </c>
      <c r="X401" s="1"/>
      <c r="Y401" s="14"/>
      <c r="Z401" s="15"/>
      <c r="AA401" s="14"/>
      <c r="AB401" s="15"/>
      <c r="AC401" s="19"/>
      <c r="AD401" s="15"/>
      <c r="AE401" s="15"/>
      <c r="AF401" s="19"/>
    </row>
    <row r="402" spans="2:32" ht="13.5" customHeight="1">
      <c r="B402" s="79" t="s">
        <v>26</v>
      </c>
      <c r="C402" s="83" t="s">
        <v>288</v>
      </c>
      <c r="D402" s="38">
        <f>IF(R393="","",R393)</f>
        <v>21</v>
      </c>
      <c r="E402" s="12" t="str">
        <f t="shared" si="90"/>
        <v>-</v>
      </c>
      <c r="F402" s="39">
        <f>IF(P393="","",P393)</f>
        <v>12</v>
      </c>
      <c r="G402" s="324" t="str">
        <f>IF(S393="","",IF(S393="○","×",IF(S393="×","○")))</f>
        <v>○</v>
      </c>
      <c r="H402" s="56">
        <f>IF(R396="","",R396)</f>
        <v>21</v>
      </c>
      <c r="I402" s="55" t="str">
        <f t="shared" si="91"/>
        <v>-</v>
      </c>
      <c r="J402" s="39">
        <f>IF(P396="","",P396)</f>
        <v>7</v>
      </c>
      <c r="K402" s="324" t="str">
        <f>IF(S396="","",IF(S396="○","×",IF(S396="×","○")))</f>
        <v>○</v>
      </c>
      <c r="L402" s="61">
        <f>IF(R399="","",R399)</f>
        <v>20</v>
      </c>
      <c r="M402" s="12" t="str">
        <f>IF(L402="","","-")</f>
        <v>-</v>
      </c>
      <c r="N402" s="62">
        <f>IF(P399="","",P399)</f>
        <v>21</v>
      </c>
      <c r="O402" s="40" t="str">
        <f>IF(S399="","",IF(S399="○","×",IF(S399="×","○")))</f>
        <v>×</v>
      </c>
      <c r="P402" s="326"/>
      <c r="Q402" s="327"/>
      <c r="R402" s="327"/>
      <c r="S402" s="328"/>
      <c r="T402" s="335" t="s">
        <v>417</v>
      </c>
      <c r="U402" s="336"/>
      <c r="V402" s="336"/>
      <c r="W402" s="337"/>
      <c r="X402" s="1"/>
      <c r="Y402" s="16"/>
      <c r="Z402" s="17"/>
      <c r="AA402" s="16"/>
      <c r="AB402" s="17"/>
      <c r="AC402" s="18"/>
      <c r="AD402" s="17"/>
      <c r="AE402" s="17"/>
      <c r="AF402" s="18"/>
    </row>
    <row r="403" spans="2:32" ht="13.5" customHeight="1">
      <c r="B403" s="79" t="s">
        <v>289</v>
      </c>
      <c r="C403" s="84" t="s">
        <v>288</v>
      </c>
      <c r="D403" s="38">
        <f>IF(R394="","",R394)</f>
        <v>21</v>
      </c>
      <c r="E403" s="12" t="str">
        <f t="shared" si="90"/>
        <v>-</v>
      </c>
      <c r="F403" s="39">
        <f>IF(P394="","",P394)</f>
        <v>13</v>
      </c>
      <c r="G403" s="325"/>
      <c r="H403" s="56">
        <f>IF(R397="","",R397)</f>
        <v>21</v>
      </c>
      <c r="I403" s="12" t="str">
        <f t="shared" si="91"/>
        <v>-</v>
      </c>
      <c r="J403" s="39">
        <f>IF(P397="","",P397)</f>
        <v>12</v>
      </c>
      <c r="K403" s="325"/>
      <c r="L403" s="56">
        <f>IF(R400="","",R400)</f>
        <v>21</v>
      </c>
      <c r="M403" s="12" t="str">
        <f>IF(L403="","","-")</f>
        <v>-</v>
      </c>
      <c r="N403" s="39">
        <f>IF(P400="","",P400)</f>
        <v>20</v>
      </c>
      <c r="O403" s="41" t="str">
        <f>IF(Q400="","",Q400)</f>
        <v>-</v>
      </c>
      <c r="P403" s="329"/>
      <c r="Q403" s="330"/>
      <c r="R403" s="330"/>
      <c r="S403" s="331"/>
      <c r="T403" s="338"/>
      <c r="U403" s="339"/>
      <c r="V403" s="339"/>
      <c r="W403" s="340"/>
      <c r="X403" s="1"/>
      <c r="Y403" s="14">
        <f>COUNTIF(D402:S404,"○")</f>
        <v>2</v>
      </c>
      <c r="Z403" s="15">
        <f>COUNTIF(D402:S404,"×")</f>
        <v>1</v>
      </c>
      <c r="AA403" s="22">
        <f>(IF((D402&gt;F402),1,0))+(IF((D403&gt;F403),1,0))+(IF((D404&gt;F404),1,0))+(IF((H402&gt;J402),1,0))+(IF((H403&gt;J403),1,0))+(IF((H404&gt;J404),1,0))+(IF((L402&gt;N402),1,0))+(IF((L403&gt;N403),1,0))+(IF((L404&gt;N404),1,0))+(IF((P402&gt;R402),1,0))+(IF((P403&gt;R403),1,0))+(IF((P404&gt;R404),1,0))</f>
        <v>5</v>
      </c>
      <c r="AB403" s="23">
        <f>(IF((D402&lt;F402),1,0))+(IF((D403&lt;F403),1,0))+(IF((D404&lt;F404),1,0))+(IF((H402&lt;J402),1,0))+(IF((H403&lt;J403),1,0))+(IF((H404&lt;J404),1,0))+(IF((L402&lt;N402),1,0))+(IF((L403&lt;N403),1,0))+(IF((L404&lt;N404),1,0))+(IF((P402&lt;R402),1,0))+(IF((P403&lt;R403),1,0))+(IF((P404&lt;R404),1,0))</f>
        <v>2</v>
      </c>
      <c r="AC403" s="24">
        <f>AA403-AB403</f>
        <v>3</v>
      </c>
      <c r="AD403" s="15">
        <f>SUM(D402:D404,H402:H404,L402:L404,P402:P404)</f>
        <v>142</v>
      </c>
      <c r="AE403" s="15">
        <f>SUM(F402:F404,J402:J404,N402:N404,R402:R404)</f>
        <v>106</v>
      </c>
      <c r="AF403" s="19">
        <f>AD403-AE403</f>
        <v>36</v>
      </c>
    </row>
    <row r="404" spans="2:32" ht="13.5" customHeight="1" thickBot="1">
      <c r="B404" s="93"/>
      <c r="C404" s="94" t="s">
        <v>104</v>
      </c>
      <c r="D404" s="66">
        <f>IF(R395="","",R395)</f>
      </c>
      <c r="E404" s="67">
        <f t="shared" si="90"/>
      </c>
      <c r="F404" s="68">
        <f>IF(P395="","",P395)</f>
      </c>
      <c r="G404" s="269"/>
      <c r="H404" s="69">
        <f>IF(R398="","",R398)</f>
      </c>
      <c r="I404" s="67">
        <f t="shared" si="91"/>
      </c>
      <c r="J404" s="68">
        <f>IF(P398="","",P398)</f>
      </c>
      <c r="K404" s="269"/>
      <c r="L404" s="69">
        <f>IF(R401="","",R401)</f>
        <v>17</v>
      </c>
      <c r="M404" s="67" t="str">
        <f>IF(L404="","","-")</f>
        <v>-</v>
      </c>
      <c r="N404" s="68">
        <f>IF(P401="","",P401)</f>
        <v>21</v>
      </c>
      <c r="O404" s="95" t="str">
        <f>IF(Q401="","",Q401)</f>
        <v>-</v>
      </c>
      <c r="P404" s="332"/>
      <c r="Q404" s="333"/>
      <c r="R404" s="333"/>
      <c r="S404" s="334"/>
      <c r="T404" s="70">
        <f>Y403</f>
        <v>2</v>
      </c>
      <c r="U404" s="71" t="s">
        <v>71</v>
      </c>
      <c r="V404" s="71">
        <f>Z403</f>
        <v>1</v>
      </c>
      <c r="W404" s="72" t="s">
        <v>65</v>
      </c>
      <c r="X404" s="1"/>
      <c r="Y404" s="51"/>
      <c r="Z404" s="52"/>
      <c r="AA404" s="51"/>
      <c r="AB404" s="52"/>
      <c r="AC404" s="53"/>
      <c r="AD404" s="52"/>
      <c r="AE404" s="52"/>
      <c r="AF404" s="53"/>
    </row>
    <row r="405" spans="2:31" ht="7.5" customHeight="1" thickBot="1">
      <c r="B405" s="65"/>
      <c r="C405" s="99"/>
      <c r="D405" s="148"/>
      <c r="E405" s="149"/>
      <c r="F405" s="148"/>
      <c r="G405" s="11"/>
      <c r="H405" s="148"/>
      <c r="I405" s="149"/>
      <c r="J405" s="148"/>
      <c r="K405" s="11"/>
      <c r="L405" s="148"/>
      <c r="M405" s="149"/>
      <c r="N405" s="148"/>
      <c r="O405" s="148"/>
      <c r="P405" s="11"/>
      <c r="Q405" s="11"/>
      <c r="R405" s="11"/>
      <c r="S405" s="11"/>
      <c r="T405" s="150"/>
      <c r="U405" s="150"/>
      <c r="V405" s="150"/>
      <c r="W405" s="150"/>
      <c r="X405" s="108"/>
      <c r="Y405" s="11"/>
      <c r="Z405" s="11"/>
      <c r="AA405" s="109"/>
      <c r="AB405" s="109"/>
      <c r="AC405" s="151"/>
      <c r="AD405" s="1"/>
      <c r="AE405" s="1"/>
    </row>
    <row r="406" spans="2:32" ht="13.5" customHeight="1">
      <c r="B406" s="377" t="s">
        <v>365</v>
      </c>
      <c r="C406" s="378"/>
      <c r="D406" s="361" t="str">
        <f>B408</f>
        <v>三好昇</v>
      </c>
      <c r="E406" s="313"/>
      <c r="F406" s="313"/>
      <c r="G406" s="314"/>
      <c r="H406" s="312" t="str">
        <f>B411</f>
        <v>田村春樹</v>
      </c>
      <c r="I406" s="313"/>
      <c r="J406" s="313"/>
      <c r="K406" s="314"/>
      <c r="L406" s="312" t="str">
        <f>B414</f>
        <v>吉村孝洋</v>
      </c>
      <c r="M406" s="313"/>
      <c r="N406" s="313"/>
      <c r="O406" s="314"/>
      <c r="P406" s="312" t="str">
        <f>B417</f>
        <v>祖父江圭三</v>
      </c>
      <c r="Q406" s="313"/>
      <c r="R406" s="313"/>
      <c r="S406" s="351"/>
      <c r="T406" s="315" t="s">
        <v>110</v>
      </c>
      <c r="U406" s="316"/>
      <c r="V406" s="316"/>
      <c r="W406" s="317"/>
      <c r="X406" s="1"/>
      <c r="Y406" s="347" t="s">
        <v>61</v>
      </c>
      <c r="Z406" s="349"/>
      <c r="AA406" s="347" t="s">
        <v>62</v>
      </c>
      <c r="AB406" s="348"/>
      <c r="AC406" s="349"/>
      <c r="AD406" s="397" t="s">
        <v>63</v>
      </c>
      <c r="AE406" s="398"/>
      <c r="AF406" s="399"/>
    </row>
    <row r="407" spans="2:32" ht="13.5" customHeight="1" thickBot="1">
      <c r="B407" s="379"/>
      <c r="C407" s="380"/>
      <c r="D407" s="376" t="str">
        <f>B409</f>
        <v>三好真子</v>
      </c>
      <c r="E407" s="277"/>
      <c r="F407" s="277"/>
      <c r="G407" s="269"/>
      <c r="H407" s="276" t="str">
        <f>B412</f>
        <v>小成裕子</v>
      </c>
      <c r="I407" s="277"/>
      <c r="J407" s="277"/>
      <c r="K407" s="269"/>
      <c r="L407" s="276" t="str">
        <f>B415</f>
        <v>吉村千晶</v>
      </c>
      <c r="M407" s="277"/>
      <c r="N407" s="277"/>
      <c r="O407" s="269"/>
      <c r="P407" s="276" t="str">
        <f>B418</f>
        <v>柳本佳美</v>
      </c>
      <c r="Q407" s="277"/>
      <c r="R407" s="277"/>
      <c r="S407" s="350"/>
      <c r="T407" s="400" t="s">
        <v>111</v>
      </c>
      <c r="U407" s="401"/>
      <c r="V407" s="401"/>
      <c r="W407" s="402"/>
      <c r="X407" s="1"/>
      <c r="Y407" s="8" t="s">
        <v>64</v>
      </c>
      <c r="Z407" s="10" t="s">
        <v>65</v>
      </c>
      <c r="AA407" s="8" t="s">
        <v>66</v>
      </c>
      <c r="AB407" s="10" t="s">
        <v>67</v>
      </c>
      <c r="AC407" s="9" t="s">
        <v>68</v>
      </c>
      <c r="AD407" s="10" t="s">
        <v>69</v>
      </c>
      <c r="AE407" s="10" t="s">
        <v>67</v>
      </c>
      <c r="AF407" s="9" t="s">
        <v>68</v>
      </c>
    </row>
    <row r="408" spans="2:32" ht="13.5" customHeight="1">
      <c r="B408" s="77" t="s">
        <v>290</v>
      </c>
      <c r="C408" s="78" t="s">
        <v>366</v>
      </c>
      <c r="D408" s="341"/>
      <c r="E408" s="342"/>
      <c r="F408" s="342"/>
      <c r="G408" s="343"/>
      <c r="H408" s="139">
        <v>12</v>
      </c>
      <c r="I408" s="12" t="str">
        <f>IF(H408="","","-")</f>
        <v>-</v>
      </c>
      <c r="J408" s="140">
        <v>21</v>
      </c>
      <c r="K408" s="346" t="str">
        <f>IF(H408&lt;&gt;"",IF(H408&gt;J408,IF(H409&gt;J409,"○",IF(H410&gt;J410,"○","×")),IF(H409&gt;J409,IF(H410&gt;J410,"○","×"),"×")),"")</f>
        <v>×</v>
      </c>
      <c r="L408" s="139">
        <v>10</v>
      </c>
      <c r="M408" s="13" t="str">
        <f aca="true" t="shared" si="92" ref="M408:M413">IF(L408="","","-")</f>
        <v>-</v>
      </c>
      <c r="N408" s="141">
        <v>21</v>
      </c>
      <c r="O408" s="346" t="str">
        <f>IF(L408&lt;&gt;"",IF(L408&gt;N408,IF(L409&gt;N409,"○",IF(L410&gt;N410,"○","×")),IF(L409&gt;N409,IF(L410&gt;N410,"○","×"),"×")),"")</f>
        <v>×</v>
      </c>
      <c r="P408" s="142">
        <v>10</v>
      </c>
      <c r="Q408" s="13" t="str">
        <f aca="true" t="shared" si="93" ref="Q408:Q416">IF(P408="","","-")</f>
        <v>-</v>
      </c>
      <c r="R408" s="140">
        <v>21</v>
      </c>
      <c r="S408" s="308" t="str">
        <f>IF(P408&lt;&gt;"",IF(P408&gt;R408,IF(P409&gt;R409,"○",IF(P410&gt;R410,"○","×")),IF(P409&gt;R409,IF(P410&gt;R410,"○","×"),"×")),"")</f>
        <v>×</v>
      </c>
      <c r="T408" s="358" t="s">
        <v>416</v>
      </c>
      <c r="U408" s="359"/>
      <c r="V408" s="359"/>
      <c r="W408" s="360"/>
      <c r="X408" s="1"/>
      <c r="Y408" s="14"/>
      <c r="Z408" s="15"/>
      <c r="AA408" s="16"/>
      <c r="AB408" s="17"/>
      <c r="AC408" s="18"/>
      <c r="AD408" s="15"/>
      <c r="AE408" s="15"/>
      <c r="AF408" s="19"/>
    </row>
    <row r="409" spans="2:32" ht="13.5" customHeight="1">
      <c r="B409" s="79" t="s">
        <v>291</v>
      </c>
      <c r="C409" s="80" t="s">
        <v>366</v>
      </c>
      <c r="D409" s="344"/>
      <c r="E409" s="305"/>
      <c r="F409" s="305"/>
      <c r="G409" s="288"/>
      <c r="H409" s="139">
        <v>11</v>
      </c>
      <c r="I409" s="12" t="str">
        <f>IF(H409="","","-")</f>
        <v>-</v>
      </c>
      <c r="J409" s="143">
        <v>21</v>
      </c>
      <c r="K409" s="270"/>
      <c r="L409" s="139">
        <v>13</v>
      </c>
      <c r="M409" s="12" t="str">
        <f t="shared" si="92"/>
        <v>-</v>
      </c>
      <c r="N409" s="140">
        <v>21</v>
      </c>
      <c r="O409" s="270"/>
      <c r="P409" s="139">
        <v>21</v>
      </c>
      <c r="Q409" s="12" t="str">
        <f t="shared" si="93"/>
        <v>-</v>
      </c>
      <c r="R409" s="140">
        <v>18</v>
      </c>
      <c r="S409" s="296"/>
      <c r="T409" s="338"/>
      <c r="U409" s="339"/>
      <c r="V409" s="339"/>
      <c r="W409" s="340"/>
      <c r="X409" s="1"/>
      <c r="Y409" s="14">
        <f>COUNTIF(D408:S410,"○")</f>
        <v>0</v>
      </c>
      <c r="Z409" s="15">
        <f>COUNTIF(D408:S410,"×")</f>
        <v>3</v>
      </c>
      <c r="AA409" s="22">
        <f>(IF((D408&gt;F408),1,0))+(IF((D409&gt;F409),1,0))+(IF((D410&gt;F410),1,0))+(IF((H408&gt;J408),1,0))+(IF((H409&gt;J409),1,0))+(IF((H410&gt;J410),1,0))+(IF((L408&gt;N408),1,0))+(IF((L409&gt;N409),1,0))+(IF((L410&gt;N410),1,0))+(IF((P408&gt;R408),1,0))+(IF((P409&gt;R409),1,0))+(IF((P410&gt;R410),1,0))</f>
        <v>1</v>
      </c>
      <c r="AB409" s="23">
        <f>(IF((D408&lt;F408),1,0))+(IF((D409&lt;F409),1,0))+(IF((D410&lt;F410),1,0))+(IF((H408&lt;J408),1,0))+(IF((H409&lt;J409),1,0))+(IF((H410&lt;J410),1,0))+(IF((L408&lt;N408),1,0))+(IF((L409&lt;N409),1,0))+(IF((L410&lt;N410),1,0))+(IF((P408&lt;R408),1,0))+(IF((P409&lt;R409),1,0))+(IF((P410&lt;R410),1,0))</f>
        <v>6</v>
      </c>
      <c r="AC409" s="24">
        <f>AA409-AB409</f>
        <v>-5</v>
      </c>
      <c r="AD409" s="15">
        <f>SUM(D408:D410,H408:H410,L408:L410,P408:P410)</f>
        <v>89</v>
      </c>
      <c r="AE409" s="15">
        <f>SUM(F408:F410,J408:J410,N408:N410,R408:R410)</f>
        <v>144</v>
      </c>
      <c r="AF409" s="19">
        <f>AD409-AE409</f>
        <v>-55</v>
      </c>
    </row>
    <row r="410" spans="2:32" ht="13.5" customHeight="1">
      <c r="B410" s="79"/>
      <c r="C410" s="81" t="s">
        <v>10</v>
      </c>
      <c r="D410" s="345"/>
      <c r="E410" s="262"/>
      <c r="F410" s="262"/>
      <c r="G410" s="263"/>
      <c r="H410" s="144"/>
      <c r="I410" s="12">
        <f>IF(H410="","","-")</f>
      </c>
      <c r="J410" s="145"/>
      <c r="K410" s="271"/>
      <c r="L410" s="144"/>
      <c r="M410" s="28">
        <f t="shared" si="92"/>
      </c>
      <c r="N410" s="145"/>
      <c r="O410" s="270"/>
      <c r="P410" s="144">
        <v>12</v>
      </c>
      <c r="Q410" s="28" t="str">
        <f t="shared" si="93"/>
        <v>-</v>
      </c>
      <c r="R410" s="145">
        <v>21</v>
      </c>
      <c r="S410" s="296"/>
      <c r="T410" s="29">
        <f>Y409</f>
        <v>0</v>
      </c>
      <c r="U410" s="30" t="s">
        <v>71</v>
      </c>
      <c r="V410" s="30">
        <f>Z409</f>
        <v>3</v>
      </c>
      <c r="W410" s="31" t="s">
        <v>65</v>
      </c>
      <c r="X410" s="1"/>
      <c r="Y410" s="14"/>
      <c r="Z410" s="15"/>
      <c r="AA410" s="14"/>
      <c r="AB410" s="15"/>
      <c r="AC410" s="19"/>
      <c r="AD410" s="15"/>
      <c r="AE410" s="15"/>
      <c r="AF410" s="19"/>
    </row>
    <row r="411" spans="2:32" ht="13.5" customHeight="1">
      <c r="B411" s="82" t="s">
        <v>292</v>
      </c>
      <c r="C411" s="83" t="s">
        <v>256</v>
      </c>
      <c r="D411" s="38">
        <f>IF(J408="","",J408)</f>
        <v>21</v>
      </c>
      <c r="E411" s="12" t="str">
        <f aca="true" t="shared" si="94" ref="E411:E419">IF(D411="","","-")</f>
        <v>-</v>
      </c>
      <c r="F411" s="39">
        <f>IF(H408="","",H408)</f>
        <v>12</v>
      </c>
      <c r="G411" s="298" t="str">
        <f>IF(K408="","",IF(K408="○","×",IF(K408="×","○")))</f>
        <v>○</v>
      </c>
      <c r="H411" s="301"/>
      <c r="I411" s="302"/>
      <c r="J411" s="302"/>
      <c r="K411" s="303"/>
      <c r="L411" s="139">
        <v>12</v>
      </c>
      <c r="M411" s="12" t="str">
        <f t="shared" si="92"/>
        <v>-</v>
      </c>
      <c r="N411" s="140">
        <v>21</v>
      </c>
      <c r="O411" s="375" t="str">
        <f>IF(L411&lt;&gt;"",IF(L411&gt;N411,IF(L412&gt;N412,"○",IF(L413&gt;N413,"○","×")),IF(L412&gt;N412,IF(L413&gt;N413,"○","×"),"×")),"")</f>
        <v>×</v>
      </c>
      <c r="P411" s="139">
        <v>20</v>
      </c>
      <c r="Q411" s="12" t="str">
        <f t="shared" si="93"/>
        <v>-</v>
      </c>
      <c r="R411" s="140">
        <v>21</v>
      </c>
      <c r="S411" s="295" t="str">
        <f>IF(P411&lt;&gt;"",IF(P411&gt;R411,IF(P412&gt;R412,"○",IF(P413&gt;R413,"○","×")),IF(P412&gt;R412,IF(P413&gt;R413,"○","×"),"×")),"")</f>
        <v>×</v>
      </c>
      <c r="T411" s="335" t="s">
        <v>418</v>
      </c>
      <c r="U411" s="336"/>
      <c r="V411" s="336"/>
      <c r="W411" s="337"/>
      <c r="X411" s="1"/>
      <c r="Y411" s="16"/>
      <c r="Z411" s="17"/>
      <c r="AA411" s="16"/>
      <c r="AB411" s="17"/>
      <c r="AC411" s="18"/>
      <c r="AD411" s="17"/>
      <c r="AE411" s="17"/>
      <c r="AF411" s="18"/>
    </row>
    <row r="412" spans="2:32" ht="13.5" customHeight="1">
      <c r="B412" s="79" t="s">
        <v>293</v>
      </c>
      <c r="C412" s="84" t="s">
        <v>256</v>
      </c>
      <c r="D412" s="38">
        <f>IF(J409="","",J409)</f>
        <v>21</v>
      </c>
      <c r="E412" s="12" t="str">
        <f t="shared" si="94"/>
        <v>-</v>
      </c>
      <c r="F412" s="39">
        <f>IF(H409="","",H409)</f>
        <v>11</v>
      </c>
      <c r="G412" s="299" t="str">
        <f>IF(I409="","",I409)</f>
        <v>-</v>
      </c>
      <c r="H412" s="304"/>
      <c r="I412" s="305"/>
      <c r="J412" s="305"/>
      <c r="K412" s="288"/>
      <c r="L412" s="139">
        <v>14</v>
      </c>
      <c r="M412" s="12" t="str">
        <f t="shared" si="92"/>
        <v>-</v>
      </c>
      <c r="N412" s="140">
        <v>21</v>
      </c>
      <c r="O412" s="270"/>
      <c r="P412" s="139">
        <v>20</v>
      </c>
      <c r="Q412" s="12" t="str">
        <f t="shared" si="93"/>
        <v>-</v>
      </c>
      <c r="R412" s="140">
        <v>21</v>
      </c>
      <c r="S412" s="296"/>
      <c r="T412" s="338"/>
      <c r="U412" s="339"/>
      <c r="V412" s="339"/>
      <c r="W412" s="340"/>
      <c r="X412" s="1"/>
      <c r="Y412" s="14">
        <f>COUNTIF(D411:S413,"○")</f>
        <v>1</v>
      </c>
      <c r="Z412" s="15">
        <f>COUNTIF(D411:S413,"×")</f>
        <v>2</v>
      </c>
      <c r="AA412" s="22">
        <f>(IF((D411&gt;F411),1,0))+(IF((D412&gt;F412),1,0))+(IF((D413&gt;F413),1,0))+(IF((H411&gt;J411),1,0))+(IF((H412&gt;J412),1,0))+(IF((H413&gt;J413),1,0))+(IF((L411&gt;N411),1,0))+(IF((L412&gt;N412),1,0))+(IF((L413&gt;N413),1,0))+(IF((P411&gt;R411),1,0))+(IF((P412&gt;R412),1,0))+(IF((P413&gt;R413),1,0))</f>
        <v>2</v>
      </c>
      <c r="AB412" s="23">
        <f>(IF((D411&lt;F411),1,0))+(IF((D412&lt;F412),1,0))+(IF((D413&lt;F413),1,0))+(IF((H411&lt;J411),1,0))+(IF((H412&lt;J412),1,0))+(IF((H413&lt;J413),1,0))+(IF((L411&lt;N411),1,0))+(IF((L412&lt;N412),1,0))+(IF((L413&lt;N413),1,0))+(IF((P411&lt;R411),1,0))+(IF((P412&lt;R412),1,0))+(IF((P413&lt;R413),1,0))</f>
        <v>4</v>
      </c>
      <c r="AC412" s="24">
        <f>AA412-AB412</f>
        <v>-2</v>
      </c>
      <c r="AD412" s="15">
        <f>SUM(D411:D413,H411:H413,L411:L413,P411:P413)</f>
        <v>108</v>
      </c>
      <c r="AE412" s="15">
        <f>SUM(F411:F413,J411:J413,N411:N413,R411:R413)</f>
        <v>107</v>
      </c>
      <c r="AF412" s="19">
        <f>AD412-AE412</f>
        <v>1</v>
      </c>
    </row>
    <row r="413" spans="2:32" ht="13.5" customHeight="1">
      <c r="B413" s="85"/>
      <c r="C413" s="50" t="s">
        <v>86</v>
      </c>
      <c r="D413" s="48">
        <f>IF(J410="","",J410)</f>
      </c>
      <c r="E413" s="12">
        <f t="shared" si="94"/>
      </c>
      <c r="F413" s="49">
        <f>IF(H410="","",H410)</f>
      </c>
      <c r="G413" s="323">
        <f>IF(I410="","",I410)</f>
      </c>
      <c r="H413" s="272"/>
      <c r="I413" s="262"/>
      <c r="J413" s="262"/>
      <c r="K413" s="263"/>
      <c r="L413" s="144"/>
      <c r="M413" s="12">
        <f t="shared" si="92"/>
      </c>
      <c r="N413" s="145"/>
      <c r="O413" s="271"/>
      <c r="P413" s="144"/>
      <c r="Q413" s="28">
        <f t="shared" si="93"/>
      </c>
      <c r="R413" s="145"/>
      <c r="S413" s="297"/>
      <c r="T413" s="29">
        <f>Y412</f>
        <v>1</v>
      </c>
      <c r="U413" s="30" t="s">
        <v>71</v>
      </c>
      <c r="V413" s="30">
        <f>Z412</f>
        <v>2</v>
      </c>
      <c r="W413" s="31" t="s">
        <v>65</v>
      </c>
      <c r="X413" s="1"/>
      <c r="Y413" s="51"/>
      <c r="Z413" s="52"/>
      <c r="AA413" s="51"/>
      <c r="AB413" s="52"/>
      <c r="AC413" s="53"/>
      <c r="AD413" s="52"/>
      <c r="AE413" s="52"/>
      <c r="AF413" s="53"/>
    </row>
    <row r="414" spans="2:32" ht="13.5" customHeight="1">
      <c r="B414" s="82" t="s">
        <v>294</v>
      </c>
      <c r="C414" s="83" t="s">
        <v>367</v>
      </c>
      <c r="D414" s="38">
        <f>IF(N408="","",N408)</f>
        <v>21</v>
      </c>
      <c r="E414" s="55" t="str">
        <f t="shared" si="94"/>
        <v>-</v>
      </c>
      <c r="F414" s="39">
        <f>IF(L408="","",L408)</f>
        <v>10</v>
      </c>
      <c r="G414" s="298" t="str">
        <f>IF(O408="","",IF(O408="○","×",IF(O408="×","○")))</f>
        <v>○</v>
      </c>
      <c r="H414" s="56">
        <f>IF(N411="","",N411)</f>
        <v>21</v>
      </c>
      <c r="I414" s="12" t="str">
        <f aca="true" t="shared" si="95" ref="I414:I419">IF(H414="","","-")</f>
        <v>-</v>
      </c>
      <c r="J414" s="39">
        <f>IF(L411="","",L411)</f>
        <v>12</v>
      </c>
      <c r="K414" s="298" t="str">
        <f>IF(O411="","",IF(O411="○","×",IF(O411="×","○")))</f>
        <v>○</v>
      </c>
      <c r="L414" s="301"/>
      <c r="M414" s="302"/>
      <c r="N414" s="302"/>
      <c r="O414" s="303"/>
      <c r="P414" s="139">
        <v>21</v>
      </c>
      <c r="Q414" s="12" t="str">
        <f t="shared" si="93"/>
        <v>-</v>
      </c>
      <c r="R414" s="140">
        <v>17</v>
      </c>
      <c r="S414" s="296" t="str">
        <f>IF(P414&lt;&gt;"",IF(P414&gt;R414,IF(P415&gt;R415,"○",IF(P416&gt;R416,"○","×")),IF(P415&gt;R415,IF(P416&gt;R416,"○","×"),"×")),"")</f>
        <v>×</v>
      </c>
      <c r="T414" s="335" t="s">
        <v>417</v>
      </c>
      <c r="U414" s="336"/>
      <c r="V414" s="336"/>
      <c r="W414" s="337"/>
      <c r="X414" s="1"/>
      <c r="Y414" s="14"/>
      <c r="Z414" s="15"/>
      <c r="AA414" s="14"/>
      <c r="AB414" s="15"/>
      <c r="AC414" s="19"/>
      <c r="AD414" s="15"/>
      <c r="AE414" s="15"/>
      <c r="AF414" s="19"/>
    </row>
    <row r="415" spans="2:32" ht="13.5" customHeight="1">
      <c r="B415" s="79" t="s">
        <v>295</v>
      </c>
      <c r="C415" s="84" t="s">
        <v>368</v>
      </c>
      <c r="D415" s="38">
        <f>IF(N409="","",N409)</f>
        <v>21</v>
      </c>
      <c r="E415" s="12" t="str">
        <f t="shared" si="94"/>
        <v>-</v>
      </c>
      <c r="F415" s="39">
        <f>IF(L409="","",L409)</f>
        <v>13</v>
      </c>
      <c r="G415" s="299">
        <f>IF(I412="","",I412)</f>
      </c>
      <c r="H415" s="56">
        <f>IF(N412="","",N412)</f>
        <v>21</v>
      </c>
      <c r="I415" s="12" t="str">
        <f t="shared" si="95"/>
        <v>-</v>
      </c>
      <c r="J415" s="39">
        <f>IF(L412="","",L412)</f>
        <v>14</v>
      </c>
      <c r="K415" s="299" t="str">
        <f>IF(M412="","",M412)</f>
        <v>-</v>
      </c>
      <c r="L415" s="304"/>
      <c r="M415" s="305"/>
      <c r="N415" s="305"/>
      <c r="O415" s="288"/>
      <c r="P415" s="139">
        <v>18</v>
      </c>
      <c r="Q415" s="12" t="str">
        <f t="shared" si="93"/>
        <v>-</v>
      </c>
      <c r="R415" s="140">
        <v>21</v>
      </c>
      <c r="S415" s="296"/>
      <c r="T415" s="338"/>
      <c r="U415" s="339"/>
      <c r="V415" s="339"/>
      <c r="W415" s="340"/>
      <c r="X415" s="1"/>
      <c r="Y415" s="14">
        <f>COUNTIF(D414:S416,"○")</f>
        <v>2</v>
      </c>
      <c r="Z415" s="15">
        <f>COUNTIF(D414:S416,"×")</f>
        <v>1</v>
      </c>
      <c r="AA415" s="22">
        <f>(IF((D414&gt;F414),1,0))+(IF((D415&gt;F415),1,0))+(IF((D416&gt;F416),1,0))+(IF((H414&gt;J414),1,0))+(IF((H415&gt;J415),1,0))+(IF((H416&gt;J416),1,0))+(IF((L414&gt;N414),1,0))+(IF((L415&gt;N415),1,0))+(IF((L416&gt;N416),1,0))+(IF((P414&gt;R414),1,0))+(IF((P415&gt;R415),1,0))+(IF((P416&gt;R416),1,0))</f>
        <v>5</v>
      </c>
      <c r="AB415" s="23">
        <f>(IF((D414&lt;F414),1,0))+(IF((D415&lt;F415),1,0))+(IF((D416&lt;F416),1,0))+(IF((H414&lt;J414),1,0))+(IF((H415&lt;J415),1,0))+(IF((H416&lt;J416),1,0))+(IF((L414&lt;N414),1,0))+(IF((L415&lt;N415),1,0))+(IF((L416&lt;N416),1,0))+(IF((P414&lt;R414),1,0))+(IF((P415&lt;R415),1,0))+(IF((P416&lt;R416),1,0))</f>
        <v>2</v>
      </c>
      <c r="AC415" s="24">
        <f>AA415-AB415</f>
        <v>3</v>
      </c>
      <c r="AD415" s="15">
        <f>SUM(D414:D416,H414:H416,L414:L416,P414:P416)</f>
        <v>134</v>
      </c>
      <c r="AE415" s="15">
        <f>SUM(F414:F416,J414:J416,N414:N416,R414:R416)</f>
        <v>108</v>
      </c>
      <c r="AF415" s="19">
        <f>AD415-AE415</f>
        <v>26</v>
      </c>
    </row>
    <row r="416" spans="2:32" ht="13.5" customHeight="1">
      <c r="B416" s="85"/>
      <c r="C416" s="50" t="s">
        <v>106</v>
      </c>
      <c r="D416" s="48">
        <f>IF(N410="","",N410)</f>
      </c>
      <c r="E416" s="28">
        <f t="shared" si="94"/>
      </c>
      <c r="F416" s="49">
        <f>IF(L410="","",L410)</f>
      </c>
      <c r="G416" s="323">
        <f>IF(I413="","",I413)</f>
      </c>
      <c r="H416" s="60">
        <f>IF(N413="","",N413)</f>
      </c>
      <c r="I416" s="12">
        <f t="shared" si="95"/>
      </c>
      <c r="J416" s="49">
        <f>IF(L413="","",L413)</f>
      </c>
      <c r="K416" s="323">
        <f>IF(M413="","",M413)</f>
      </c>
      <c r="L416" s="272"/>
      <c r="M416" s="262"/>
      <c r="N416" s="262"/>
      <c r="O416" s="263"/>
      <c r="P416" s="144">
        <v>11</v>
      </c>
      <c r="Q416" s="12" t="str">
        <f t="shared" si="93"/>
        <v>-</v>
      </c>
      <c r="R416" s="145">
        <v>21</v>
      </c>
      <c r="S416" s="297"/>
      <c r="T416" s="29">
        <f>Y415</f>
        <v>2</v>
      </c>
      <c r="U416" s="30" t="s">
        <v>71</v>
      </c>
      <c r="V416" s="30">
        <f>Z415</f>
        <v>1</v>
      </c>
      <c r="W416" s="31" t="s">
        <v>65</v>
      </c>
      <c r="X416" s="1"/>
      <c r="Y416" s="14"/>
      <c r="Z416" s="15"/>
      <c r="AA416" s="14"/>
      <c r="AB416" s="15"/>
      <c r="AC416" s="19"/>
      <c r="AD416" s="15"/>
      <c r="AE416" s="15"/>
      <c r="AF416" s="19"/>
    </row>
    <row r="417" spans="2:32" ht="13.5" customHeight="1">
      <c r="B417" s="79" t="s">
        <v>296</v>
      </c>
      <c r="C417" s="83" t="s">
        <v>297</v>
      </c>
      <c r="D417" s="38">
        <f>IF(R408="","",R408)</f>
        <v>21</v>
      </c>
      <c r="E417" s="12" t="str">
        <f t="shared" si="94"/>
        <v>-</v>
      </c>
      <c r="F417" s="39">
        <f>IF(P408="","",P408)</f>
        <v>10</v>
      </c>
      <c r="G417" s="324" t="str">
        <f>IF(S408="","",IF(S408="○","×",IF(S408="×","○")))</f>
        <v>○</v>
      </c>
      <c r="H417" s="56">
        <f>IF(R411="","",R411)</f>
        <v>21</v>
      </c>
      <c r="I417" s="55" t="str">
        <f t="shared" si="95"/>
        <v>-</v>
      </c>
      <c r="J417" s="39">
        <f>IF(P411="","",P411)</f>
        <v>20</v>
      </c>
      <c r="K417" s="324" t="str">
        <f>IF(S411="","",IF(S411="○","×",IF(S411="×","○")))</f>
        <v>○</v>
      </c>
      <c r="L417" s="61">
        <f>IF(R414="","",R414)</f>
        <v>17</v>
      </c>
      <c r="M417" s="12" t="str">
        <f>IF(L417="","","-")</f>
        <v>-</v>
      </c>
      <c r="N417" s="62">
        <f>IF(P414="","",P414)</f>
        <v>21</v>
      </c>
      <c r="O417" s="40" t="str">
        <f>IF(S414="","",IF(S414="○","×",IF(S414="×","○")))</f>
        <v>○</v>
      </c>
      <c r="P417" s="326"/>
      <c r="Q417" s="327"/>
      <c r="R417" s="327"/>
      <c r="S417" s="328"/>
      <c r="T417" s="335" t="s">
        <v>415</v>
      </c>
      <c r="U417" s="336"/>
      <c r="V417" s="336"/>
      <c r="W417" s="337"/>
      <c r="X417" s="1"/>
      <c r="Y417" s="16"/>
      <c r="Z417" s="17"/>
      <c r="AA417" s="16"/>
      <c r="AB417" s="17"/>
      <c r="AC417" s="18"/>
      <c r="AD417" s="17"/>
      <c r="AE417" s="17"/>
      <c r="AF417" s="18"/>
    </row>
    <row r="418" spans="2:32" ht="13.5" customHeight="1">
      <c r="B418" s="79" t="s">
        <v>298</v>
      </c>
      <c r="C418" s="84" t="s">
        <v>297</v>
      </c>
      <c r="D418" s="38">
        <f>IF(R409="","",R409)</f>
        <v>18</v>
      </c>
      <c r="E418" s="12" t="str">
        <f t="shared" si="94"/>
        <v>-</v>
      </c>
      <c r="F418" s="39">
        <f>IF(P409="","",P409)</f>
        <v>21</v>
      </c>
      <c r="G418" s="325"/>
      <c r="H418" s="56">
        <f>IF(R412="","",R412)</f>
        <v>21</v>
      </c>
      <c r="I418" s="12" t="str">
        <f t="shared" si="95"/>
        <v>-</v>
      </c>
      <c r="J418" s="39">
        <f>IF(P412="","",P412)</f>
        <v>20</v>
      </c>
      <c r="K418" s="325"/>
      <c r="L418" s="56">
        <f>IF(R415="","",R415)</f>
        <v>21</v>
      </c>
      <c r="M418" s="12" t="str">
        <f>IF(L418="","","-")</f>
        <v>-</v>
      </c>
      <c r="N418" s="39">
        <f>IF(P415="","",P415)</f>
        <v>18</v>
      </c>
      <c r="O418" s="41" t="str">
        <f>IF(Q415="","",Q415)</f>
        <v>-</v>
      </c>
      <c r="P418" s="329"/>
      <c r="Q418" s="330"/>
      <c r="R418" s="330"/>
      <c r="S418" s="331"/>
      <c r="T418" s="338"/>
      <c r="U418" s="339"/>
      <c r="V418" s="339"/>
      <c r="W418" s="340"/>
      <c r="X418" s="1"/>
      <c r="Y418" s="14">
        <f>COUNTIF(D417:S419,"○")</f>
        <v>3</v>
      </c>
      <c r="Z418" s="15">
        <f>COUNTIF(D417:S419,"×")</f>
        <v>0</v>
      </c>
      <c r="AA418" s="22">
        <f>(IF((D417&gt;F417),1,0))+(IF((D418&gt;F418),1,0))+(IF((D419&gt;F419),1,0))+(IF((H417&gt;J417),1,0))+(IF((H418&gt;J418),1,0))+(IF((H419&gt;J419),1,0))+(IF((L417&gt;N417),1,0))+(IF((L418&gt;N418),1,0))+(IF((L419&gt;N419),1,0))+(IF((P417&gt;R417),1,0))+(IF((P418&gt;R418),1,0))+(IF((P419&gt;R419),1,0))</f>
        <v>6</v>
      </c>
      <c r="AB418" s="23">
        <f>(IF((D417&lt;F417),1,0))+(IF((D418&lt;F418),1,0))+(IF((D419&lt;F419),1,0))+(IF((H417&lt;J417),1,0))+(IF((H418&lt;J418),1,0))+(IF((H419&lt;J419),1,0))+(IF((L417&lt;N417),1,0))+(IF((L418&lt;N418),1,0))+(IF((L419&lt;N419),1,0))+(IF((P417&lt;R417),1,0))+(IF((P418&lt;R418),1,0))+(IF((P419&lt;R419),1,0))</f>
        <v>2</v>
      </c>
      <c r="AC418" s="24">
        <f>AA418-AB418</f>
        <v>4</v>
      </c>
      <c r="AD418" s="15">
        <f>SUM(D417:D419,H417:H419,L417:L419,P417:P419)</f>
        <v>161</v>
      </c>
      <c r="AE418" s="15">
        <f>SUM(F417:F419,J417:J419,N417:N419,R417:R419)</f>
        <v>133</v>
      </c>
      <c r="AF418" s="19">
        <f>AD418-AE418</f>
        <v>28</v>
      </c>
    </row>
    <row r="419" spans="2:32" ht="13.5" customHeight="1" thickBot="1">
      <c r="B419" s="93"/>
      <c r="C419" s="94" t="s">
        <v>105</v>
      </c>
      <c r="D419" s="66">
        <f>IF(R410="","",R410)</f>
        <v>21</v>
      </c>
      <c r="E419" s="67" t="str">
        <f t="shared" si="94"/>
        <v>-</v>
      </c>
      <c r="F419" s="68">
        <f>IF(P410="","",P410)</f>
        <v>12</v>
      </c>
      <c r="G419" s="269"/>
      <c r="H419" s="69">
        <f>IF(R413="","",R413)</f>
      </c>
      <c r="I419" s="67">
        <f t="shared" si="95"/>
      </c>
      <c r="J419" s="68">
        <f>IF(P413="","",P413)</f>
      </c>
      <c r="K419" s="269"/>
      <c r="L419" s="69">
        <f>IF(R416="","",R416)</f>
        <v>21</v>
      </c>
      <c r="M419" s="67" t="str">
        <f>IF(L419="","","-")</f>
        <v>-</v>
      </c>
      <c r="N419" s="68">
        <f>IF(P416="","",P416)</f>
        <v>11</v>
      </c>
      <c r="O419" s="95" t="str">
        <f>IF(Q416="","",Q416)</f>
        <v>-</v>
      </c>
      <c r="P419" s="332"/>
      <c r="Q419" s="333"/>
      <c r="R419" s="333"/>
      <c r="S419" s="334"/>
      <c r="T419" s="70">
        <f>Y418</f>
        <v>3</v>
      </c>
      <c r="U419" s="71" t="s">
        <v>71</v>
      </c>
      <c r="V419" s="71">
        <f>Z418</f>
        <v>0</v>
      </c>
      <c r="W419" s="72" t="s">
        <v>65</v>
      </c>
      <c r="X419" s="1"/>
      <c r="Y419" s="51"/>
      <c r="Z419" s="52"/>
      <c r="AA419" s="51"/>
      <c r="AB419" s="52"/>
      <c r="AC419" s="53"/>
      <c r="AD419" s="52"/>
      <c r="AE419" s="52"/>
      <c r="AF419" s="53"/>
    </row>
    <row r="420" spans="2:29" s="1" customFormat="1" ht="13.5" customHeight="1">
      <c r="B420" s="65"/>
      <c r="C420" s="99"/>
      <c r="D420" s="148"/>
      <c r="E420" s="149"/>
      <c r="F420" s="148"/>
      <c r="G420" s="11"/>
      <c r="H420" s="148"/>
      <c r="I420" s="149"/>
      <c r="J420" s="148"/>
      <c r="K420" s="11"/>
      <c r="L420" s="148"/>
      <c r="M420" s="149"/>
      <c r="N420" s="148"/>
      <c r="O420" s="148"/>
      <c r="P420" s="11"/>
      <c r="Q420" s="11"/>
      <c r="R420" s="11"/>
      <c r="S420" s="11"/>
      <c r="T420" s="150"/>
      <c r="U420" s="150"/>
      <c r="V420" s="150"/>
      <c r="W420" s="150"/>
      <c r="X420" s="108"/>
      <c r="Y420" s="11"/>
      <c r="Z420" s="11"/>
      <c r="AA420" s="109"/>
      <c r="AB420" s="109"/>
      <c r="AC420" s="151"/>
    </row>
    <row r="421" spans="2:36" ht="9" customHeight="1">
      <c r="B421" s="388" t="s">
        <v>46</v>
      </c>
      <c r="C421" s="388"/>
      <c r="D421" s="388"/>
      <c r="E421" s="388"/>
      <c r="F421" s="388"/>
      <c r="G421" s="388"/>
      <c r="H421" s="388"/>
      <c r="I421" s="388"/>
      <c r="J421" s="388"/>
      <c r="K421" s="388"/>
      <c r="L421" s="388"/>
      <c r="M421" s="388"/>
      <c r="N421" s="388"/>
      <c r="O421" s="388"/>
      <c r="P421" s="388"/>
      <c r="Q421" s="388"/>
      <c r="R421" s="388"/>
      <c r="S421" s="388"/>
      <c r="T421" s="388"/>
      <c r="U421" s="388"/>
      <c r="V421" s="388"/>
      <c r="W421" s="388"/>
      <c r="X421" s="388"/>
      <c r="Y421" s="388"/>
      <c r="Z421" s="388"/>
      <c r="AA421" s="388"/>
      <c r="AB421" s="388"/>
      <c r="AC421" s="388"/>
      <c r="AD421" s="388"/>
      <c r="AE421" s="115"/>
      <c r="AF421" s="115"/>
      <c r="AG421" s="115"/>
      <c r="AH421" s="115"/>
      <c r="AI421" s="115"/>
      <c r="AJ421" s="115"/>
    </row>
    <row r="422" spans="2:36" ht="9" customHeight="1">
      <c r="B422" s="388"/>
      <c r="C422" s="388"/>
      <c r="D422" s="388"/>
      <c r="E422" s="388"/>
      <c r="F422" s="388"/>
      <c r="G422" s="388"/>
      <c r="H422" s="388"/>
      <c r="I422" s="388"/>
      <c r="J422" s="388"/>
      <c r="K422" s="388"/>
      <c r="L422" s="388"/>
      <c r="M422" s="388"/>
      <c r="N422" s="388"/>
      <c r="O422" s="388"/>
      <c r="P422" s="388"/>
      <c r="Q422" s="388"/>
      <c r="R422" s="388"/>
      <c r="S422" s="388"/>
      <c r="T422" s="388"/>
      <c r="U422" s="388"/>
      <c r="V422" s="388"/>
      <c r="W422" s="388"/>
      <c r="X422" s="388"/>
      <c r="Y422" s="388"/>
      <c r="Z422" s="388"/>
      <c r="AA422" s="388"/>
      <c r="AB422" s="388"/>
      <c r="AC422" s="388"/>
      <c r="AD422" s="388"/>
      <c r="AE422" s="115"/>
      <c r="AF422" s="115"/>
      <c r="AG422" s="115"/>
      <c r="AH422" s="115"/>
      <c r="AI422" s="115"/>
      <c r="AJ422" s="115"/>
    </row>
    <row r="423" spans="2:36" ht="9" customHeight="1">
      <c r="B423" s="388"/>
      <c r="C423" s="388"/>
      <c r="D423" s="388"/>
      <c r="E423" s="388"/>
      <c r="F423" s="388"/>
      <c r="G423" s="388"/>
      <c r="H423" s="388"/>
      <c r="I423" s="388"/>
      <c r="J423" s="388"/>
      <c r="K423" s="388"/>
      <c r="L423" s="388"/>
      <c r="M423" s="388"/>
      <c r="N423" s="388"/>
      <c r="O423" s="388"/>
      <c r="P423" s="388"/>
      <c r="Q423" s="388"/>
      <c r="R423" s="388"/>
      <c r="S423" s="388"/>
      <c r="T423" s="388"/>
      <c r="U423" s="388"/>
      <c r="V423" s="388"/>
      <c r="W423" s="388"/>
      <c r="X423" s="388"/>
      <c r="Y423" s="388"/>
      <c r="Z423" s="388"/>
      <c r="AA423" s="388"/>
      <c r="AB423" s="388"/>
      <c r="AC423" s="388"/>
      <c r="AD423" s="388"/>
      <c r="AE423" s="115"/>
      <c r="AF423" s="115"/>
      <c r="AG423" s="115"/>
      <c r="AH423" s="115"/>
      <c r="AI423" s="115"/>
      <c r="AJ423" s="115"/>
    </row>
    <row r="424" spans="2:32" ht="19.5" customHeight="1" thickBot="1">
      <c r="B424" s="20" t="s">
        <v>330</v>
      </c>
      <c r="C424" s="154" t="s">
        <v>531</v>
      </c>
      <c r="D424" s="389" t="s">
        <v>0</v>
      </c>
      <c r="E424" s="390"/>
      <c r="F424" s="390"/>
      <c r="G424" s="390"/>
      <c r="H424" s="104"/>
      <c r="I424" s="35"/>
      <c r="J424" s="35"/>
      <c r="K424" s="35"/>
      <c r="L424" s="35"/>
      <c r="M424" s="35"/>
      <c r="N424" s="115"/>
      <c r="O424" s="115"/>
      <c r="P424" s="115"/>
      <c r="Q424" s="115"/>
      <c r="R424" s="115"/>
      <c r="S424" s="115"/>
      <c r="T424" s="115"/>
      <c r="U424" s="115"/>
      <c r="V424" s="115"/>
      <c r="W424" s="115"/>
      <c r="X424" s="115"/>
      <c r="Y424" s="115"/>
      <c r="Z424" s="115"/>
      <c r="AA424" s="115"/>
      <c r="AB424" s="115"/>
      <c r="AC424" s="115"/>
      <c r="AD424" s="115"/>
      <c r="AE424" s="115"/>
      <c r="AF424" s="115"/>
    </row>
    <row r="425" spans="2:32" ht="19.5" customHeight="1" thickBot="1" thickTop="1">
      <c r="B425" s="25" t="s">
        <v>331</v>
      </c>
      <c r="C425" s="155" t="s">
        <v>533</v>
      </c>
      <c r="D425" s="392"/>
      <c r="E425" s="393"/>
      <c r="F425" s="393"/>
      <c r="G425" s="393"/>
      <c r="H425" s="192">
        <v>21</v>
      </c>
      <c r="I425" s="189">
        <v>21</v>
      </c>
      <c r="J425" s="190"/>
      <c r="K425" s="35"/>
      <c r="L425" s="35"/>
      <c r="M425" s="35"/>
      <c r="N425" s="115"/>
      <c r="O425" s="115"/>
      <c r="P425" s="115"/>
      <c r="Q425" s="115"/>
      <c r="R425" s="115"/>
      <c r="S425" s="115"/>
      <c r="T425" s="115"/>
      <c r="U425" s="115"/>
      <c r="V425" s="115"/>
      <c r="W425" s="115"/>
      <c r="X425" s="115"/>
      <c r="Y425" s="115"/>
      <c r="Z425" s="115"/>
      <c r="AA425" s="115"/>
      <c r="AB425" s="115"/>
      <c r="AC425" s="115"/>
      <c r="AD425" s="115"/>
      <c r="AE425" s="115"/>
      <c r="AF425" s="115"/>
    </row>
    <row r="426" spans="2:32" ht="9.75" customHeight="1" thickTop="1">
      <c r="B426" s="32"/>
      <c r="C426" s="33"/>
      <c r="D426" s="34"/>
      <c r="E426" s="34"/>
      <c r="F426" s="34"/>
      <c r="G426" s="34"/>
      <c r="H426" s="35" t="s">
        <v>482</v>
      </c>
      <c r="I426" s="35" t="s">
        <v>482</v>
      </c>
      <c r="J426" s="54"/>
      <c r="K426" s="207"/>
      <c r="L426" s="193"/>
      <c r="M426" s="206"/>
      <c r="N426" s="115"/>
      <c r="O426" s="115"/>
      <c r="P426" s="115"/>
      <c r="Q426" s="115"/>
      <c r="R426" s="115"/>
      <c r="S426" s="115"/>
      <c r="T426" s="115"/>
      <c r="U426" s="115"/>
      <c r="V426" s="115"/>
      <c r="W426" s="115"/>
      <c r="X426" s="115"/>
      <c r="Y426" s="115"/>
      <c r="Z426" s="115"/>
      <c r="AA426" s="115"/>
      <c r="AB426" s="115"/>
      <c r="AC426" s="115"/>
      <c r="AD426" s="115"/>
      <c r="AE426" s="115"/>
      <c r="AF426" s="115"/>
    </row>
    <row r="427" spans="2:36" ht="19.5" customHeight="1">
      <c r="B427" s="20" t="s">
        <v>309</v>
      </c>
      <c r="C427" s="154" t="s">
        <v>431</v>
      </c>
      <c r="D427" s="389" t="s">
        <v>1</v>
      </c>
      <c r="E427" s="390"/>
      <c r="F427" s="390"/>
      <c r="G427" s="391"/>
      <c r="H427" s="57">
        <v>12</v>
      </c>
      <c r="I427" s="58">
        <v>17</v>
      </c>
      <c r="J427" s="59"/>
      <c r="K427" s="35"/>
      <c r="L427" s="35"/>
      <c r="M427" s="47"/>
      <c r="N427" s="2"/>
      <c r="O427" s="2"/>
      <c r="P427" s="2"/>
      <c r="Q427" s="117"/>
      <c r="R427" s="117"/>
      <c r="S427" s="118"/>
      <c r="T427" s="118"/>
      <c r="U427" s="115"/>
      <c r="V427" s="115"/>
      <c r="W427" s="115"/>
      <c r="X427" s="115"/>
      <c r="Y427" s="115"/>
      <c r="Z427" s="115"/>
      <c r="AA427" s="115"/>
      <c r="AB427" s="115"/>
      <c r="AC427" s="115"/>
      <c r="AD427" s="115"/>
      <c r="AE427" s="115"/>
      <c r="AF427" s="115"/>
      <c r="AG427" s="115"/>
      <c r="AH427" s="115"/>
      <c r="AI427" s="115"/>
      <c r="AJ427" s="115"/>
    </row>
    <row r="428" spans="2:36" ht="19.5" customHeight="1">
      <c r="B428" s="25" t="s">
        <v>310</v>
      </c>
      <c r="C428" s="155" t="s">
        <v>431</v>
      </c>
      <c r="D428" s="392"/>
      <c r="E428" s="393"/>
      <c r="F428" s="393"/>
      <c r="G428" s="394"/>
      <c r="H428" s="103"/>
      <c r="I428" s="35"/>
      <c r="J428" s="35"/>
      <c r="K428" s="36">
        <v>15</v>
      </c>
      <c r="L428" s="36">
        <v>21</v>
      </c>
      <c r="M428" s="37">
        <v>11</v>
      </c>
      <c r="N428" s="2"/>
      <c r="O428" s="2"/>
      <c r="P428" s="2"/>
      <c r="Q428" s="117"/>
      <c r="R428" s="117"/>
      <c r="S428" s="118"/>
      <c r="T428" s="118"/>
      <c r="U428" s="115"/>
      <c r="V428" s="115"/>
      <c r="W428" s="115"/>
      <c r="X428" s="115"/>
      <c r="Y428" s="115"/>
      <c r="Z428" s="115"/>
      <c r="AA428" s="115"/>
      <c r="AB428" s="115"/>
      <c r="AC428" s="115"/>
      <c r="AD428" s="115"/>
      <c r="AE428" s="115"/>
      <c r="AF428" s="115"/>
      <c r="AG428" s="115"/>
      <c r="AH428" s="115"/>
      <c r="AI428" s="115"/>
      <c r="AJ428" s="115"/>
    </row>
    <row r="429" spans="2:36" ht="9.75" customHeight="1" thickBot="1">
      <c r="B429" s="32"/>
      <c r="C429" s="33"/>
      <c r="D429" s="34"/>
      <c r="E429" s="34"/>
      <c r="F429" s="34"/>
      <c r="G429" s="34"/>
      <c r="H429" s="35"/>
      <c r="I429" s="35"/>
      <c r="J429" s="35"/>
      <c r="K429" s="35" t="s">
        <v>482</v>
      </c>
      <c r="L429" s="35" t="s">
        <v>482</v>
      </c>
      <c r="M429" s="47" t="s">
        <v>482</v>
      </c>
      <c r="N429" s="108"/>
      <c r="O429" s="108"/>
      <c r="P429" s="1"/>
      <c r="Q429" s="116"/>
      <c r="R429" s="116"/>
      <c r="S429" s="113"/>
      <c r="T429" s="113"/>
      <c r="U429" s="1"/>
      <c r="V429" s="1"/>
      <c r="W429" s="137"/>
      <c r="X429" s="1"/>
      <c r="Y429" s="1"/>
      <c r="Z429" s="1"/>
      <c r="AA429" s="111"/>
      <c r="AB429" s="111"/>
      <c r="AC429" s="111"/>
      <c r="AD429" s="111"/>
      <c r="AE429" s="111"/>
      <c r="AF429" s="111"/>
      <c r="AG429" s="111"/>
      <c r="AH429" s="111"/>
      <c r="AI429" s="111"/>
      <c r="AJ429" s="111"/>
    </row>
    <row r="430" spans="2:36" ht="19.5" customHeight="1" thickBot="1" thickTop="1">
      <c r="B430" s="20" t="s">
        <v>312</v>
      </c>
      <c r="C430" s="154" t="s">
        <v>313</v>
      </c>
      <c r="D430" s="352" t="s">
        <v>3</v>
      </c>
      <c r="E430" s="353"/>
      <c r="F430" s="353"/>
      <c r="G430" s="354"/>
      <c r="H430" s="35"/>
      <c r="I430" s="35"/>
      <c r="J430" s="35"/>
      <c r="K430" s="36">
        <v>21</v>
      </c>
      <c r="L430" s="36">
        <v>18</v>
      </c>
      <c r="M430" s="36">
        <v>21</v>
      </c>
      <c r="N430" s="198"/>
      <c r="O430" s="193"/>
      <c r="P430" s="204"/>
      <c r="Q430" s="119"/>
      <c r="R430" s="119"/>
      <c r="S430" s="110"/>
      <c r="T430" s="110"/>
      <c r="U430" s="120"/>
      <c r="V430" s="120"/>
      <c r="W430" s="120"/>
      <c r="X430" s="120"/>
      <c r="Y430" s="120"/>
      <c r="Z430" s="120"/>
      <c r="AA430" s="1"/>
      <c r="AB430" s="1"/>
      <c r="AC430" s="108"/>
      <c r="AD430" s="108"/>
      <c r="AE430" s="108"/>
      <c r="AF430" s="108"/>
      <c r="AG430" s="108"/>
      <c r="AH430" s="108"/>
      <c r="AI430" s="108"/>
      <c r="AJ430" s="108"/>
    </row>
    <row r="431" spans="2:36" ht="19.5" customHeight="1" thickTop="1">
      <c r="B431" s="25" t="s">
        <v>314</v>
      </c>
      <c r="C431" s="155" t="s">
        <v>315</v>
      </c>
      <c r="D431" s="355"/>
      <c r="E431" s="356"/>
      <c r="F431" s="356"/>
      <c r="G431" s="357"/>
      <c r="H431" s="189">
        <v>21</v>
      </c>
      <c r="I431" s="189">
        <v>21</v>
      </c>
      <c r="J431" s="190"/>
      <c r="K431" s="35"/>
      <c r="L431" s="35"/>
      <c r="M431" s="35"/>
      <c r="N431" s="204"/>
      <c r="O431" s="35"/>
      <c r="P431" s="204"/>
      <c r="Q431" s="119"/>
      <c r="R431" s="119"/>
      <c r="S431" s="110"/>
      <c r="T431" s="110"/>
      <c r="U431" s="120"/>
      <c r="V431" s="120"/>
      <c r="W431" s="120"/>
      <c r="X431" s="120"/>
      <c r="Y431" s="120"/>
      <c r="Z431" s="120"/>
      <c r="AA431" s="1"/>
      <c r="AB431" s="1"/>
      <c r="AC431" s="108"/>
      <c r="AD431" s="108"/>
      <c r="AE431" s="108"/>
      <c r="AF431" s="108"/>
      <c r="AG431" s="108"/>
      <c r="AH431" s="108"/>
      <c r="AI431" s="108"/>
      <c r="AJ431" s="108"/>
    </row>
    <row r="432" spans="2:36" ht="9.75" customHeight="1" thickBot="1">
      <c r="B432" s="32"/>
      <c r="C432" s="33"/>
      <c r="D432" s="34"/>
      <c r="E432" s="34"/>
      <c r="F432" s="34"/>
      <c r="G432" s="34"/>
      <c r="H432" s="35" t="s">
        <v>482</v>
      </c>
      <c r="I432" s="35" t="s">
        <v>482</v>
      </c>
      <c r="J432" s="191"/>
      <c r="K432" s="205"/>
      <c r="L432" s="197"/>
      <c r="M432" s="197"/>
      <c r="N432" s="204"/>
      <c r="O432" s="35"/>
      <c r="P432" s="204"/>
      <c r="Q432" s="15"/>
      <c r="R432" s="15"/>
      <c r="S432" s="4"/>
      <c r="T432" s="113"/>
      <c r="U432" s="1"/>
      <c r="V432" s="4"/>
      <c r="W432" s="4"/>
      <c r="X432" s="1"/>
      <c r="Y432" s="1"/>
      <c r="Z432" s="1"/>
      <c r="AA432" s="1"/>
      <c r="AB432" s="1"/>
      <c r="AC432" s="108"/>
      <c r="AD432" s="108"/>
      <c r="AE432" s="108"/>
      <c r="AF432" s="108"/>
      <c r="AG432" s="108"/>
      <c r="AH432" s="108"/>
      <c r="AI432" s="108"/>
      <c r="AJ432" s="108"/>
    </row>
    <row r="433" spans="2:36" ht="19.5" customHeight="1" thickTop="1">
      <c r="B433" s="20" t="s">
        <v>326</v>
      </c>
      <c r="C433" s="154" t="s">
        <v>430</v>
      </c>
      <c r="D433" s="389" t="s">
        <v>305</v>
      </c>
      <c r="E433" s="390"/>
      <c r="F433" s="390"/>
      <c r="G433" s="390"/>
      <c r="H433" s="57">
        <v>11</v>
      </c>
      <c r="I433" s="58">
        <v>13</v>
      </c>
      <c r="J433" s="74"/>
      <c r="K433" s="35"/>
      <c r="L433" s="35"/>
      <c r="M433" s="35"/>
      <c r="N433" s="35"/>
      <c r="O433" s="35"/>
      <c r="P433" s="204"/>
      <c r="Q433" s="15"/>
      <c r="R433" s="15"/>
      <c r="S433" s="114"/>
      <c r="T433" s="113"/>
      <c r="U433" s="1"/>
      <c r="V433" s="4"/>
      <c r="W433" s="4"/>
      <c r="X433" s="1"/>
      <c r="Y433" s="1"/>
      <c r="Z433" s="1"/>
      <c r="AA433" s="1"/>
      <c r="AB433" s="1"/>
      <c r="AC433" s="108"/>
      <c r="AD433" s="108"/>
      <c r="AE433" s="108"/>
      <c r="AF433" s="108"/>
      <c r="AG433" s="108"/>
      <c r="AH433" s="108"/>
      <c r="AI433" s="108"/>
      <c r="AJ433" s="108"/>
    </row>
    <row r="434" spans="2:36" ht="19.5" customHeight="1">
      <c r="B434" s="25" t="s">
        <v>327</v>
      </c>
      <c r="C434" s="155" t="s">
        <v>430</v>
      </c>
      <c r="D434" s="392"/>
      <c r="E434" s="393"/>
      <c r="F434" s="393"/>
      <c r="G434" s="393"/>
      <c r="H434" s="104"/>
      <c r="I434" s="35"/>
      <c r="J434" s="35"/>
      <c r="K434" s="35"/>
      <c r="L434" s="35"/>
      <c r="M434" s="35"/>
      <c r="N434" s="35"/>
      <c r="O434" s="35"/>
      <c r="P434" s="204"/>
      <c r="Q434" s="15"/>
      <c r="R434" s="162" t="s">
        <v>97</v>
      </c>
      <c r="S434" s="32"/>
      <c r="T434" s="1"/>
      <c r="U434" s="1"/>
      <c r="V434" s="1"/>
      <c r="W434" s="4"/>
      <c r="X434" s="4"/>
      <c r="Y434" s="4"/>
      <c r="Z434" s="4"/>
      <c r="AA434" s="4"/>
      <c r="AB434" s="1"/>
      <c r="AC434" s="108"/>
      <c r="AD434" s="108"/>
      <c r="AE434" s="108"/>
      <c r="AF434" s="108"/>
      <c r="AG434" s="108"/>
      <c r="AH434" s="108"/>
      <c r="AI434" s="108"/>
      <c r="AJ434" s="108"/>
    </row>
    <row r="435" spans="2:36" ht="19.5" customHeight="1" thickBot="1">
      <c r="B435" s="32"/>
      <c r="C435" s="33"/>
      <c r="D435" s="34"/>
      <c r="E435" s="34"/>
      <c r="F435" s="34"/>
      <c r="G435" s="34"/>
      <c r="H435" s="35"/>
      <c r="I435" s="35"/>
      <c r="J435" s="35"/>
      <c r="K435" s="35"/>
      <c r="L435" s="35"/>
      <c r="M435" s="36"/>
      <c r="N435" s="36">
        <v>21</v>
      </c>
      <c r="O435" s="36">
        <v>21</v>
      </c>
      <c r="P435" s="205"/>
      <c r="Q435" s="221"/>
      <c r="R435" s="280" t="s">
        <v>444</v>
      </c>
      <c r="S435" s="281"/>
      <c r="T435" s="281"/>
      <c r="U435" s="281"/>
      <c r="V435" s="282" t="s">
        <v>465</v>
      </c>
      <c r="W435" s="282"/>
      <c r="X435" s="282"/>
      <c r="Y435" s="282"/>
      <c r="Z435" s="282"/>
      <c r="AA435" s="273"/>
      <c r="AB435" s="1"/>
      <c r="AC435" s="108"/>
      <c r="AD435" s="108"/>
      <c r="AE435" s="108"/>
      <c r="AF435" s="108"/>
      <c r="AG435" s="108"/>
      <c r="AH435" s="108"/>
      <c r="AI435" s="108"/>
      <c r="AJ435" s="108"/>
    </row>
    <row r="436" spans="2:36" ht="19.5" customHeight="1" thickTop="1">
      <c r="B436" s="20" t="s">
        <v>328</v>
      </c>
      <c r="C436" s="154" t="s">
        <v>329</v>
      </c>
      <c r="D436" s="389" t="s">
        <v>304</v>
      </c>
      <c r="E436" s="390"/>
      <c r="F436" s="390"/>
      <c r="G436" s="390"/>
      <c r="H436" s="104"/>
      <c r="I436" s="35"/>
      <c r="J436" s="35"/>
      <c r="K436" s="35"/>
      <c r="L436" s="35"/>
      <c r="M436" s="36"/>
      <c r="N436" s="36">
        <v>9</v>
      </c>
      <c r="O436" s="112">
        <v>8</v>
      </c>
      <c r="P436" s="104"/>
      <c r="Q436" s="161"/>
      <c r="R436" s="274" t="s">
        <v>445</v>
      </c>
      <c r="S436" s="275"/>
      <c r="T436" s="275"/>
      <c r="U436" s="275"/>
      <c r="V436" s="414" t="s">
        <v>466</v>
      </c>
      <c r="W436" s="414"/>
      <c r="X436" s="414"/>
      <c r="Y436" s="414"/>
      <c r="Z436" s="414"/>
      <c r="AA436" s="415"/>
      <c r="AB436" s="1"/>
      <c r="AC436" s="108"/>
      <c r="AD436" s="108"/>
      <c r="AE436" s="108"/>
      <c r="AF436" s="108"/>
      <c r="AG436" s="108"/>
      <c r="AH436" s="108"/>
      <c r="AI436" s="108"/>
      <c r="AJ436" s="108"/>
    </row>
    <row r="437" spans="2:36" ht="19.5" customHeight="1" thickBot="1">
      <c r="B437" s="25" t="s">
        <v>339</v>
      </c>
      <c r="C437" s="155" t="s">
        <v>329</v>
      </c>
      <c r="D437" s="392"/>
      <c r="E437" s="393"/>
      <c r="F437" s="393"/>
      <c r="G437" s="393"/>
      <c r="H437" s="42">
        <v>11</v>
      </c>
      <c r="I437" s="43">
        <v>17</v>
      </c>
      <c r="J437" s="44"/>
      <c r="K437" s="35"/>
      <c r="L437" s="35"/>
      <c r="M437" s="35"/>
      <c r="N437" s="35"/>
      <c r="O437" s="54"/>
      <c r="P437" s="35"/>
      <c r="Q437" s="15"/>
      <c r="R437" s="278" t="s">
        <v>99</v>
      </c>
      <c r="S437" s="278"/>
      <c r="T437" s="278"/>
      <c r="U437" s="278"/>
      <c r="V437" s="278"/>
      <c r="W437" s="278"/>
      <c r="X437" s="278"/>
      <c r="Y437" s="278"/>
      <c r="Z437" s="278"/>
      <c r="AA437" s="278"/>
      <c r="AB437" s="1"/>
      <c r="AC437" s="108"/>
      <c r="AD437" s="108"/>
      <c r="AE437" s="108"/>
      <c r="AF437" s="108"/>
      <c r="AG437" s="108"/>
      <c r="AH437" s="108"/>
      <c r="AI437" s="108"/>
      <c r="AJ437" s="108"/>
    </row>
    <row r="438" spans="2:31" ht="9.75" customHeight="1" thickTop="1">
      <c r="B438" s="32"/>
      <c r="C438" s="33"/>
      <c r="D438" s="34"/>
      <c r="E438" s="34"/>
      <c r="F438" s="34"/>
      <c r="G438" s="34"/>
      <c r="H438" s="35" t="s">
        <v>482</v>
      </c>
      <c r="I438" s="35" t="s">
        <v>482</v>
      </c>
      <c r="J438" s="191"/>
      <c r="K438" s="198"/>
      <c r="L438" s="193"/>
      <c r="M438" s="206"/>
      <c r="N438" s="35"/>
      <c r="O438" s="54"/>
      <c r="P438" s="35"/>
      <c r="Q438" s="15"/>
      <c r="R438" s="279"/>
      <c r="S438" s="279"/>
      <c r="T438" s="279"/>
      <c r="U438" s="279"/>
      <c r="V438" s="279"/>
      <c r="W438" s="279"/>
      <c r="X438" s="279"/>
      <c r="Y438" s="279"/>
      <c r="Z438" s="279"/>
      <c r="AA438" s="279"/>
      <c r="AB438" s="108"/>
      <c r="AC438" s="1"/>
      <c r="AD438" s="1"/>
      <c r="AE438" s="1"/>
    </row>
    <row r="439" spans="2:31" ht="19.5" customHeight="1" thickBot="1">
      <c r="B439" s="20" t="s">
        <v>393</v>
      </c>
      <c r="C439" s="154" t="s">
        <v>536</v>
      </c>
      <c r="D439" s="389" t="s">
        <v>2</v>
      </c>
      <c r="E439" s="390"/>
      <c r="F439" s="390"/>
      <c r="G439" s="390"/>
      <c r="H439" s="202">
        <v>21</v>
      </c>
      <c r="I439" s="195">
        <v>21</v>
      </c>
      <c r="J439" s="196"/>
      <c r="K439" s="35"/>
      <c r="L439" s="35"/>
      <c r="M439" s="47"/>
      <c r="N439" s="108"/>
      <c r="O439" s="54"/>
      <c r="P439" s="35"/>
      <c r="Q439" s="15"/>
      <c r="R439" s="280" t="s">
        <v>446</v>
      </c>
      <c r="S439" s="281"/>
      <c r="T439" s="281"/>
      <c r="U439" s="281"/>
      <c r="V439" s="281"/>
      <c r="W439" s="282" t="s">
        <v>467</v>
      </c>
      <c r="X439" s="282"/>
      <c r="Y439" s="282"/>
      <c r="Z439" s="282"/>
      <c r="AA439" s="273"/>
      <c r="AB439" s="1"/>
      <c r="AC439" s="1"/>
      <c r="AD439" s="1"/>
      <c r="AE439" s="1"/>
    </row>
    <row r="440" spans="2:31" ht="19.5" customHeight="1" thickBot="1" thickTop="1">
      <c r="B440" s="25" t="s">
        <v>308</v>
      </c>
      <c r="C440" s="155" t="s">
        <v>430</v>
      </c>
      <c r="D440" s="392"/>
      <c r="E440" s="393"/>
      <c r="F440" s="393"/>
      <c r="G440" s="393"/>
      <c r="H440" s="104"/>
      <c r="I440" s="35"/>
      <c r="J440" s="35"/>
      <c r="K440" s="36">
        <v>16</v>
      </c>
      <c r="L440" s="36">
        <v>16</v>
      </c>
      <c r="M440" s="37"/>
      <c r="N440" s="209"/>
      <c r="O440" s="210"/>
      <c r="P440" s="35"/>
      <c r="Q440" s="15"/>
      <c r="R440" s="274" t="s">
        <v>447</v>
      </c>
      <c r="S440" s="275"/>
      <c r="T440" s="275"/>
      <c r="U440" s="275"/>
      <c r="V440" s="275"/>
      <c r="W440" s="414" t="s">
        <v>467</v>
      </c>
      <c r="X440" s="414"/>
      <c r="Y440" s="414"/>
      <c r="Z440" s="414"/>
      <c r="AA440" s="415"/>
      <c r="AB440" s="1"/>
      <c r="AC440" s="1"/>
      <c r="AD440" s="1"/>
      <c r="AE440" s="1"/>
    </row>
    <row r="441" spans="2:31" ht="9.75" customHeight="1" thickTop="1">
      <c r="B441" s="32"/>
      <c r="C441" s="33"/>
      <c r="D441" s="122"/>
      <c r="E441" s="122"/>
      <c r="F441" s="122"/>
      <c r="G441" s="122"/>
      <c r="H441" s="35"/>
      <c r="I441" s="35"/>
      <c r="J441" s="35"/>
      <c r="K441" s="35" t="s">
        <v>482</v>
      </c>
      <c r="L441" s="35" t="s">
        <v>482</v>
      </c>
      <c r="M441" s="191"/>
      <c r="N441" s="35"/>
      <c r="O441" s="123"/>
      <c r="P441" s="35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</row>
    <row r="442" spans="2:31" ht="19.5" customHeight="1">
      <c r="B442" s="20" t="s">
        <v>320</v>
      </c>
      <c r="C442" s="154" t="s">
        <v>109</v>
      </c>
      <c r="D442" s="395" t="s">
        <v>306</v>
      </c>
      <c r="E442" s="390"/>
      <c r="F442" s="390"/>
      <c r="G442" s="412"/>
      <c r="H442" s="45"/>
      <c r="I442" s="35"/>
      <c r="J442" s="35"/>
      <c r="K442" s="36">
        <v>21</v>
      </c>
      <c r="L442" s="36">
        <v>21</v>
      </c>
      <c r="M442" s="200"/>
      <c r="N442" s="35"/>
      <c r="O442" s="123"/>
      <c r="P442" s="123"/>
      <c r="Q442" s="15"/>
      <c r="R442" s="15"/>
      <c r="S442" s="1"/>
      <c r="T442" s="1"/>
      <c r="U442" s="1"/>
      <c r="V442" s="1"/>
      <c r="W442" s="4"/>
      <c r="X442" s="4"/>
      <c r="Y442" s="4"/>
      <c r="Z442" s="4"/>
      <c r="AA442" s="4"/>
      <c r="AB442" s="4"/>
      <c r="AC442" s="1"/>
      <c r="AD442" s="1"/>
      <c r="AE442" s="1"/>
    </row>
    <row r="443" spans="2:31" ht="19.5" customHeight="1">
      <c r="B443" s="25" t="s">
        <v>321</v>
      </c>
      <c r="C443" s="155" t="s">
        <v>109</v>
      </c>
      <c r="D443" s="396"/>
      <c r="E443" s="393"/>
      <c r="F443" s="393"/>
      <c r="G443" s="413"/>
      <c r="H443" s="63">
        <v>16</v>
      </c>
      <c r="I443" s="63">
        <v>18</v>
      </c>
      <c r="J443" s="64"/>
      <c r="K443" s="35"/>
      <c r="L443" s="35"/>
      <c r="M443" s="191"/>
      <c r="N443" s="123"/>
      <c r="O443" s="123"/>
      <c r="P443" s="123"/>
      <c r="Q443" s="15"/>
      <c r="R443" s="108"/>
      <c r="S443" s="1"/>
      <c r="T443" s="1"/>
      <c r="U443" s="1"/>
      <c r="V443" s="1"/>
      <c r="W443" s="1"/>
      <c r="X443" s="1"/>
      <c r="Y443" s="4"/>
      <c r="Z443" s="4"/>
      <c r="AA443" s="4"/>
      <c r="AB443" s="4"/>
      <c r="AC443" s="1"/>
      <c r="AD443" s="1"/>
      <c r="AE443" s="1"/>
    </row>
    <row r="444" spans="2:31" ht="9.75" customHeight="1" thickBot="1">
      <c r="B444" s="15"/>
      <c r="C444" s="23"/>
      <c r="D444" s="152"/>
      <c r="E444" s="152"/>
      <c r="F444" s="152"/>
      <c r="G444" s="152"/>
      <c r="H444" s="35" t="s">
        <v>482</v>
      </c>
      <c r="I444" s="35" t="s">
        <v>482</v>
      </c>
      <c r="J444" s="35"/>
      <c r="K444" s="208"/>
      <c r="L444" s="197"/>
      <c r="M444" s="201"/>
      <c r="N444" s="123"/>
      <c r="O444" s="123"/>
      <c r="P444" s="123"/>
      <c r="Q444" s="15"/>
      <c r="R444" s="108"/>
      <c r="S444" s="1"/>
      <c r="T444" s="1"/>
      <c r="U444" s="1"/>
      <c r="V444" s="1"/>
      <c r="W444" s="1"/>
      <c r="X444" s="1"/>
      <c r="Y444" s="4"/>
      <c r="Z444" s="4"/>
      <c r="AA444" s="4"/>
      <c r="AB444" s="4"/>
      <c r="AC444" s="1"/>
      <c r="AD444" s="1"/>
      <c r="AE444" s="1"/>
    </row>
    <row r="445" spans="2:31" ht="19.5" customHeight="1" thickBot="1" thickTop="1">
      <c r="B445" s="20" t="s">
        <v>322</v>
      </c>
      <c r="C445" s="154" t="s">
        <v>288</v>
      </c>
      <c r="D445" s="395" t="s">
        <v>115</v>
      </c>
      <c r="E445" s="390"/>
      <c r="F445" s="390"/>
      <c r="G445" s="412"/>
      <c r="H445" s="203">
        <v>21</v>
      </c>
      <c r="I445" s="195">
        <v>21</v>
      </c>
      <c r="J445" s="196"/>
      <c r="K445" s="35"/>
      <c r="L445" s="35"/>
      <c r="M445" s="35"/>
      <c r="N445" s="123"/>
      <c r="O445" s="123"/>
      <c r="P445" s="123"/>
      <c r="Q445" s="15"/>
      <c r="R445" s="108"/>
      <c r="S445" s="1"/>
      <c r="T445" s="1"/>
      <c r="U445" s="1"/>
      <c r="V445" s="1"/>
      <c r="W445" s="1"/>
      <c r="X445" s="1"/>
      <c r="Y445" s="4"/>
      <c r="Z445" s="4"/>
      <c r="AA445" s="4"/>
      <c r="AB445" s="4"/>
      <c r="AC445" s="1"/>
      <c r="AD445" s="1"/>
      <c r="AE445" s="1"/>
    </row>
    <row r="446" spans="2:31" ht="19.5" customHeight="1" thickTop="1">
      <c r="B446" s="25" t="s">
        <v>323</v>
      </c>
      <c r="C446" s="155" t="s">
        <v>288</v>
      </c>
      <c r="D446" s="396"/>
      <c r="E446" s="393"/>
      <c r="F446" s="393"/>
      <c r="G446" s="413"/>
      <c r="H446" s="104"/>
      <c r="I446" s="35"/>
      <c r="J446" s="35"/>
      <c r="K446" s="35"/>
      <c r="L446" s="35"/>
      <c r="M446" s="35"/>
      <c r="N446" s="123"/>
      <c r="O446" s="123"/>
      <c r="P446" s="123"/>
      <c r="Q446" s="15"/>
      <c r="R446" s="108"/>
      <c r="S446" s="1"/>
      <c r="T446" s="1"/>
      <c r="U446" s="1"/>
      <c r="V446" s="1"/>
      <c r="W446" s="1"/>
      <c r="X446" s="1"/>
      <c r="Y446" s="4"/>
      <c r="Z446" s="4"/>
      <c r="AA446" s="4"/>
      <c r="AB446" s="4"/>
      <c r="AC446" s="1"/>
      <c r="AD446" s="1"/>
      <c r="AE446" s="1"/>
    </row>
    <row r="447" spans="2:31" ht="40.5" customHeight="1" thickBot="1">
      <c r="B447" s="1"/>
      <c r="C447" s="121"/>
      <c r="D447" s="122"/>
      <c r="E447" s="122"/>
      <c r="F447" s="122"/>
      <c r="G447" s="122"/>
      <c r="H447" s="35"/>
      <c r="I447" s="35"/>
      <c r="J447" s="35"/>
      <c r="K447" s="35"/>
      <c r="L447" s="35"/>
      <c r="M447" s="35"/>
      <c r="N447" s="35"/>
      <c r="O447" s="123"/>
      <c r="P447" s="123"/>
      <c r="Q447" s="15"/>
      <c r="R447" s="15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</row>
    <row r="448" spans="2:36" ht="13.5" customHeight="1">
      <c r="B448" s="377" t="s">
        <v>100</v>
      </c>
      <c r="C448" s="378"/>
      <c r="D448" s="361" t="str">
        <f>B450</f>
        <v>上月潤</v>
      </c>
      <c r="E448" s="313"/>
      <c r="F448" s="313"/>
      <c r="G448" s="314"/>
      <c r="H448" s="312" t="str">
        <f>B453</f>
        <v>下村幹男</v>
      </c>
      <c r="I448" s="313"/>
      <c r="J448" s="313"/>
      <c r="K448" s="314"/>
      <c r="L448" s="312" t="str">
        <f>B456</f>
        <v>石川豪城</v>
      </c>
      <c r="M448" s="313"/>
      <c r="N448" s="313"/>
      <c r="O448" s="314"/>
      <c r="P448" s="312" t="str">
        <f>B459</f>
        <v>檜田伸一朗</v>
      </c>
      <c r="Q448" s="313"/>
      <c r="R448" s="313"/>
      <c r="S448" s="314"/>
      <c r="T448" s="312" t="str">
        <f>B462</f>
        <v>村上健太</v>
      </c>
      <c r="U448" s="313"/>
      <c r="V448" s="313"/>
      <c r="W448" s="314"/>
      <c r="X448" s="315" t="s">
        <v>110</v>
      </c>
      <c r="Y448" s="316"/>
      <c r="Z448" s="316"/>
      <c r="AA448" s="317"/>
      <c r="AB448" s="4"/>
      <c r="AC448" s="318" t="s">
        <v>61</v>
      </c>
      <c r="AD448" s="319"/>
      <c r="AE448" s="320" t="s">
        <v>62</v>
      </c>
      <c r="AF448" s="321"/>
      <c r="AG448" s="322"/>
      <c r="AH448" s="265" t="s">
        <v>63</v>
      </c>
      <c r="AI448" s="266"/>
      <c r="AJ448" s="267"/>
    </row>
    <row r="449" spans="2:36" ht="13.5" customHeight="1" thickBot="1">
      <c r="B449" s="379"/>
      <c r="C449" s="380"/>
      <c r="D449" s="376" t="str">
        <f>B451</f>
        <v>恵美友紀子</v>
      </c>
      <c r="E449" s="277"/>
      <c r="F449" s="277"/>
      <c r="G449" s="269"/>
      <c r="H449" s="276" t="str">
        <f>B454</f>
        <v>下村美佳</v>
      </c>
      <c r="I449" s="277"/>
      <c r="J449" s="277"/>
      <c r="K449" s="269"/>
      <c r="L449" s="276" t="str">
        <f>B457</f>
        <v>石川美香</v>
      </c>
      <c r="M449" s="277"/>
      <c r="N449" s="277"/>
      <c r="O449" s="269"/>
      <c r="P449" s="276" t="str">
        <f>B460</f>
        <v>本田希実子</v>
      </c>
      <c r="Q449" s="277"/>
      <c r="R449" s="277"/>
      <c r="S449" s="269"/>
      <c r="T449" s="276" t="str">
        <f>B463</f>
        <v>森望美</v>
      </c>
      <c r="U449" s="277"/>
      <c r="V449" s="277"/>
      <c r="W449" s="269"/>
      <c r="X449" s="268" t="s">
        <v>111</v>
      </c>
      <c r="Y449" s="306"/>
      <c r="Z449" s="306"/>
      <c r="AA449" s="307"/>
      <c r="AB449" s="4"/>
      <c r="AC449" s="86" t="s">
        <v>64</v>
      </c>
      <c r="AD449" s="87" t="s">
        <v>65</v>
      </c>
      <c r="AE449" s="86" t="s">
        <v>66</v>
      </c>
      <c r="AF449" s="87" t="s">
        <v>67</v>
      </c>
      <c r="AG449" s="88" t="s">
        <v>68</v>
      </c>
      <c r="AH449" s="87" t="s">
        <v>69</v>
      </c>
      <c r="AI449" s="87" t="s">
        <v>67</v>
      </c>
      <c r="AJ449" s="88" t="s">
        <v>68</v>
      </c>
    </row>
    <row r="450" spans="2:36" ht="13.5" customHeight="1">
      <c r="B450" s="77" t="s">
        <v>328</v>
      </c>
      <c r="C450" s="78" t="s">
        <v>329</v>
      </c>
      <c r="D450" s="341"/>
      <c r="E450" s="342"/>
      <c r="F450" s="342"/>
      <c r="G450" s="343"/>
      <c r="H450" s="139">
        <v>21</v>
      </c>
      <c r="I450" s="12" t="str">
        <f>IF(H450="","","-")</f>
        <v>-</v>
      </c>
      <c r="J450" s="140">
        <v>17</v>
      </c>
      <c r="K450" s="346" t="str">
        <f>IF(H450&lt;&gt;"",IF(H450&gt;J450,IF(H451&gt;J451,"○",IF(H452&gt;J452,"○","×")),IF(H451&gt;J451,IF(H452&gt;J452,"○","×"),"×")),"")</f>
        <v>○</v>
      </c>
      <c r="L450" s="139">
        <v>21</v>
      </c>
      <c r="M450" s="13" t="str">
        <f aca="true" t="shared" si="96" ref="M450:M455">IF(L450="","","-")</f>
        <v>-</v>
      </c>
      <c r="N450" s="141">
        <v>13</v>
      </c>
      <c r="O450" s="346" t="str">
        <f>IF(L450&lt;&gt;"",IF(L450&gt;N450,IF(L451&gt;N451,"○",IF(L452&gt;N452,"○","×")),IF(L451&gt;N451,IF(L452&gt;N452,"○","×"),"×")),"")</f>
        <v>○</v>
      </c>
      <c r="P450" s="139">
        <v>21</v>
      </c>
      <c r="Q450" s="13" t="str">
        <f aca="true" t="shared" si="97" ref="Q450:Q458">IF(P450="","","-")</f>
        <v>-</v>
      </c>
      <c r="R450" s="141">
        <v>16</v>
      </c>
      <c r="S450" s="346" t="str">
        <f>IF(P450&lt;&gt;"",IF(P450&gt;R450,IF(P451&gt;R451,"○",IF(P452&gt;R452,"○","×")),IF(P451&gt;R451,IF(P452&gt;R452,"○","×"),"×")),"")</f>
        <v>×</v>
      </c>
      <c r="T450" s="139">
        <v>21</v>
      </c>
      <c r="U450" s="13" t="str">
        <f aca="true" t="shared" si="98" ref="U450:U461">IF(T450="","","-")</f>
        <v>-</v>
      </c>
      <c r="V450" s="141">
        <v>7</v>
      </c>
      <c r="W450" s="308" t="str">
        <f>IF(T450&lt;&gt;"",IF(T450&gt;V450,IF(T451&gt;V451,"○",IF(T452&gt;V452,"○","×")),IF(T451&gt;V451,IF(T452&gt;V452,"○","×"),"×")),"")</f>
        <v>○</v>
      </c>
      <c r="X450" s="309" t="s">
        <v>417</v>
      </c>
      <c r="Y450" s="310"/>
      <c r="Z450" s="310"/>
      <c r="AA450" s="311"/>
      <c r="AB450" s="4"/>
      <c r="AC450" s="90"/>
      <c r="AD450" s="91"/>
      <c r="AE450" s="125"/>
      <c r="AF450" s="126"/>
      <c r="AG450" s="92"/>
      <c r="AH450" s="91"/>
      <c r="AI450" s="91"/>
      <c r="AJ450" s="92"/>
    </row>
    <row r="451" spans="2:36" ht="13.5" customHeight="1">
      <c r="B451" s="79" t="s">
        <v>339</v>
      </c>
      <c r="C451" s="80" t="s">
        <v>329</v>
      </c>
      <c r="D451" s="344"/>
      <c r="E451" s="305"/>
      <c r="F451" s="305"/>
      <c r="G451" s="288"/>
      <c r="H451" s="139">
        <v>21</v>
      </c>
      <c r="I451" s="12" t="str">
        <f>IF(H451="","","-")</f>
        <v>-</v>
      </c>
      <c r="J451" s="143">
        <v>16</v>
      </c>
      <c r="K451" s="270"/>
      <c r="L451" s="139">
        <v>21</v>
      </c>
      <c r="M451" s="12" t="str">
        <f t="shared" si="96"/>
        <v>-</v>
      </c>
      <c r="N451" s="140">
        <v>18</v>
      </c>
      <c r="O451" s="270"/>
      <c r="P451" s="139">
        <v>15</v>
      </c>
      <c r="Q451" s="12" t="str">
        <f t="shared" si="97"/>
        <v>-</v>
      </c>
      <c r="R451" s="140">
        <v>21</v>
      </c>
      <c r="S451" s="270"/>
      <c r="T451" s="139">
        <v>21</v>
      </c>
      <c r="U451" s="12" t="str">
        <f t="shared" si="98"/>
        <v>-</v>
      </c>
      <c r="V451" s="140">
        <v>9</v>
      </c>
      <c r="W451" s="296"/>
      <c r="X451" s="292"/>
      <c r="Y451" s="293"/>
      <c r="Z451" s="293"/>
      <c r="AA451" s="294"/>
      <c r="AB451" s="4"/>
      <c r="AC451" s="90">
        <f>COUNTIF(D450:W452,"○")</f>
        <v>3</v>
      </c>
      <c r="AD451" s="91">
        <f>COUNTIF(D450:W452,"×")</f>
        <v>1</v>
      </c>
      <c r="AE451" s="125">
        <f>(IF((D450&gt;F450),1,0))+(IF((D451&gt;F451),1,0))+(IF((D452&gt;F452),1,0))+(IF((H450&gt;J450),1,0))+(IF((H451&gt;J451),1,0))+(IF((H452&gt;J452),1,0))+(IF((L450&gt;N450),1,0))+(IF((L451&gt;N451),1,0))+(IF((L452&gt;N452),1,0))+(IF((P450&gt;R450),1,0))+(IF((P451&gt;R451),1,0))+(IF((P452&gt;R452),1,0))+(IF((T450&gt;V450),1,0))+(IF((T451&gt;V451),1,0))+(IF((T452&gt;V452),1,0))</f>
        <v>7</v>
      </c>
      <c r="AF451" s="126">
        <f>(IF((D450&lt;F450),1,0))+(IF((D451&lt;F451),1,0))+(IF((D452&lt;F452),1,0))+(IF((H450&lt;J450),1,0))+(IF((H451&lt;J451),1,0))+(IF((H452&lt;J452),1,0))+(IF((L450&lt;N450),1,0))+(IF((L451&lt;N451),1,0))+(IF((L452&lt;N452),1,0))+(IF((P450&lt;R450),1,0))+(IF((P451&lt;R451),1,0))+(IF((P452&lt;R452),1,0))+(IF((T450&lt;V450),1,0))+(IF((T451&lt;V451),1,0))+(IF((T452&lt;V452),1,0))</f>
        <v>2</v>
      </c>
      <c r="AG451" s="127">
        <f>AE451-AF451</f>
        <v>5</v>
      </c>
      <c r="AH451" s="91">
        <f>SUM(D450:D452,H450:H452,L450:L452,P450:P452,T450:T452)</f>
        <v>180</v>
      </c>
      <c r="AI451" s="91">
        <f>SUM(F450:F452,J450:J452,N450:N452,R450:R452,V450:V452)</f>
        <v>138</v>
      </c>
      <c r="AJ451" s="92">
        <f>AH451-AI451</f>
        <v>42</v>
      </c>
    </row>
    <row r="452" spans="2:36" ht="13.5" customHeight="1">
      <c r="B452" s="79"/>
      <c r="C452" s="81" t="s">
        <v>86</v>
      </c>
      <c r="D452" s="345"/>
      <c r="E452" s="262"/>
      <c r="F452" s="262"/>
      <c r="G452" s="263"/>
      <c r="H452" s="144"/>
      <c r="I452" s="12">
        <f>IF(H452="","","-")</f>
      </c>
      <c r="J452" s="145"/>
      <c r="K452" s="271"/>
      <c r="L452" s="144"/>
      <c r="M452" s="28">
        <f t="shared" si="96"/>
      </c>
      <c r="N452" s="145"/>
      <c r="O452" s="270"/>
      <c r="P452" s="139">
        <v>18</v>
      </c>
      <c r="Q452" s="12" t="str">
        <f t="shared" si="97"/>
        <v>-</v>
      </c>
      <c r="R452" s="140">
        <v>21</v>
      </c>
      <c r="S452" s="270"/>
      <c r="T452" s="139"/>
      <c r="U452" s="12">
        <f t="shared" si="98"/>
      </c>
      <c r="V452" s="140"/>
      <c r="W452" s="296"/>
      <c r="X452" s="29">
        <f>AC451</f>
        <v>3</v>
      </c>
      <c r="Y452" s="30" t="s">
        <v>71</v>
      </c>
      <c r="Z452" s="30">
        <f>AD451</f>
        <v>1</v>
      </c>
      <c r="AA452" s="31" t="s">
        <v>65</v>
      </c>
      <c r="AB452" s="4"/>
      <c r="AC452" s="90"/>
      <c r="AD452" s="91"/>
      <c r="AE452" s="125"/>
      <c r="AF452" s="126"/>
      <c r="AG452" s="92"/>
      <c r="AH452" s="91"/>
      <c r="AI452" s="91"/>
      <c r="AJ452" s="92"/>
    </row>
    <row r="453" spans="2:36" ht="13.5" customHeight="1">
      <c r="B453" s="82" t="s">
        <v>394</v>
      </c>
      <c r="C453" s="83" t="s">
        <v>392</v>
      </c>
      <c r="D453" s="38">
        <f>IF(J450="","",J450)</f>
        <v>17</v>
      </c>
      <c r="E453" s="12" t="str">
        <f aca="true" t="shared" si="99" ref="E453:E464">IF(D453="","","-")</f>
        <v>-</v>
      </c>
      <c r="F453" s="39">
        <f>IF(H450="","",H450)</f>
        <v>21</v>
      </c>
      <c r="G453" s="298" t="str">
        <f>IF(K450="","",IF(K450="○","×",IF(K450="×","○")))</f>
        <v>×</v>
      </c>
      <c r="H453" s="301"/>
      <c r="I453" s="302"/>
      <c r="J453" s="302"/>
      <c r="K453" s="303"/>
      <c r="L453" s="139">
        <v>21</v>
      </c>
      <c r="M453" s="12" t="str">
        <f t="shared" si="96"/>
        <v>-</v>
      </c>
      <c r="N453" s="140">
        <v>12</v>
      </c>
      <c r="O453" s="375" t="str">
        <f>IF(L453&lt;&gt;"",IF(L453&gt;N453,IF(L454&gt;N454,"○",IF(L455&gt;N455,"○","×")),IF(L454&gt;N454,IF(L455&gt;N455,"○","×"),"×")),"")</f>
        <v>○</v>
      </c>
      <c r="P453" s="146">
        <v>20</v>
      </c>
      <c r="Q453" s="55" t="str">
        <f t="shared" si="97"/>
        <v>-</v>
      </c>
      <c r="R453" s="147">
        <v>21</v>
      </c>
      <c r="S453" s="375" t="str">
        <f>IF(P453&lt;&gt;"",IF(P453&gt;R453,IF(P454&gt;R454,"○",IF(P455&gt;R455,"○","×")),IF(P454&gt;R454,IF(P455&gt;R455,"○","×"),"×")),"")</f>
        <v>×</v>
      </c>
      <c r="T453" s="146">
        <v>21</v>
      </c>
      <c r="U453" s="55" t="str">
        <f t="shared" si="98"/>
        <v>-</v>
      </c>
      <c r="V453" s="147">
        <v>15</v>
      </c>
      <c r="W453" s="295" t="str">
        <f>IF(T453&lt;&gt;"",IF(T453&gt;V453,IF(T454&gt;V454,"○",IF(T455&gt;V455,"○","×")),IF(T454&gt;V454,IF(T455&gt;V455,"○","×"),"×")),"")</f>
        <v>○</v>
      </c>
      <c r="X453" s="289" t="s">
        <v>418</v>
      </c>
      <c r="Y453" s="290"/>
      <c r="Z453" s="290"/>
      <c r="AA453" s="291"/>
      <c r="AB453" s="4"/>
      <c r="AC453" s="96"/>
      <c r="AD453" s="97"/>
      <c r="AE453" s="129"/>
      <c r="AF453" s="130"/>
      <c r="AG453" s="98"/>
      <c r="AH453" s="97"/>
      <c r="AI453" s="97"/>
      <c r="AJ453" s="98"/>
    </row>
    <row r="454" spans="2:36" ht="13.5" customHeight="1">
      <c r="B454" s="79" t="s">
        <v>395</v>
      </c>
      <c r="C454" s="84" t="s">
        <v>392</v>
      </c>
      <c r="D454" s="38">
        <f>IF(J451="","",J451)</f>
        <v>16</v>
      </c>
      <c r="E454" s="12" t="str">
        <f t="shared" si="99"/>
        <v>-</v>
      </c>
      <c r="F454" s="39">
        <f>IF(H451="","",H451)</f>
        <v>21</v>
      </c>
      <c r="G454" s="299" t="str">
        <f>IF(I451="","",I451)</f>
        <v>-</v>
      </c>
      <c r="H454" s="304"/>
      <c r="I454" s="305"/>
      <c r="J454" s="305"/>
      <c r="K454" s="288"/>
      <c r="L454" s="139">
        <v>21</v>
      </c>
      <c r="M454" s="12" t="str">
        <f t="shared" si="96"/>
        <v>-</v>
      </c>
      <c r="N454" s="140">
        <v>6</v>
      </c>
      <c r="O454" s="270"/>
      <c r="P454" s="139">
        <v>21</v>
      </c>
      <c r="Q454" s="12" t="str">
        <f t="shared" si="97"/>
        <v>-</v>
      </c>
      <c r="R454" s="140">
        <v>17</v>
      </c>
      <c r="S454" s="270"/>
      <c r="T454" s="139">
        <v>21</v>
      </c>
      <c r="U454" s="12" t="str">
        <f t="shared" si="98"/>
        <v>-</v>
      </c>
      <c r="V454" s="140">
        <v>8</v>
      </c>
      <c r="W454" s="296"/>
      <c r="X454" s="292"/>
      <c r="Y454" s="293"/>
      <c r="Z454" s="293"/>
      <c r="AA454" s="294"/>
      <c r="AB454" s="4"/>
      <c r="AC454" s="90">
        <f>COUNTIF(D453:W455,"○")</f>
        <v>2</v>
      </c>
      <c r="AD454" s="91">
        <f>COUNTIF(D453:W455,"×")</f>
        <v>2</v>
      </c>
      <c r="AE454" s="125">
        <f>(IF((D453&gt;F453),1,0))+(IF((D454&gt;F454),1,0))+(IF((D455&gt;F455),1,0))+(IF((H453&gt;J453),1,0))+(IF((H454&gt;J454),1,0))+(IF((H455&gt;J455),1,0))+(IF((L453&gt;N453),1,0))+(IF((L454&gt;N454),1,0))+(IF((L455&gt;N455),1,0))+(IF((P453&gt;R453),1,0))+(IF((P454&gt;R454),1,0))+(IF((P455&gt;R455),1,0))+(IF((T453&gt;V453),1,0))+(IF((T454&gt;V454),1,0))+(IF((T455&gt;V455),1,0))</f>
        <v>5</v>
      </c>
      <c r="AF454" s="126">
        <f>(IF((D453&lt;F453),1,0))+(IF((D454&lt;F454),1,0))+(IF((D455&lt;F455),1,0))+(IF((H453&lt;J453),1,0))+(IF((H454&lt;J454),1,0))+(IF((H455&lt;J455),1,0))+(IF((L453&lt;N453),1,0))+(IF((L454&lt;N454),1,0))+(IF((L455&lt;N455),1,0))+(IF((P453&lt;R453),1,0))+(IF((P454&lt;R454),1,0))+(IF((P455&lt;R455),1,0))+(IF((T453&lt;V453),1,0))+(IF((T454&lt;V454),1,0))+(IF((T455&lt;V455),1,0))</f>
        <v>4</v>
      </c>
      <c r="AG454" s="127">
        <f>AE454-AF454</f>
        <v>1</v>
      </c>
      <c r="AH454" s="91">
        <f>SUM(D453:D455,H453:H455,L453:L455,P453:P455,T453:T455)</f>
        <v>175</v>
      </c>
      <c r="AI454" s="91">
        <f>SUM(F453:F455,J453:J455,N453:N455,R453:R455,V453:V455)</f>
        <v>142</v>
      </c>
      <c r="AJ454" s="92">
        <f>AH454-AI454</f>
        <v>33</v>
      </c>
    </row>
    <row r="455" spans="2:36" ht="13.5" customHeight="1">
      <c r="B455" s="85"/>
      <c r="C455" s="50" t="s">
        <v>106</v>
      </c>
      <c r="D455" s="48">
        <f>IF(J452="","",J452)</f>
      </c>
      <c r="E455" s="12">
        <f t="shared" si="99"/>
      </c>
      <c r="F455" s="49">
        <f>IF(H452="","",H452)</f>
      </c>
      <c r="G455" s="323">
        <f>IF(I452="","",I452)</f>
      </c>
      <c r="H455" s="272"/>
      <c r="I455" s="262"/>
      <c r="J455" s="262"/>
      <c r="K455" s="263"/>
      <c r="L455" s="144"/>
      <c r="M455" s="12">
        <f t="shared" si="96"/>
      </c>
      <c r="N455" s="145"/>
      <c r="O455" s="271"/>
      <c r="P455" s="144">
        <v>17</v>
      </c>
      <c r="Q455" s="28" t="str">
        <f t="shared" si="97"/>
        <v>-</v>
      </c>
      <c r="R455" s="145">
        <v>21</v>
      </c>
      <c r="S455" s="271"/>
      <c r="T455" s="144"/>
      <c r="U455" s="28">
        <f t="shared" si="98"/>
      </c>
      <c r="V455" s="145"/>
      <c r="W455" s="296"/>
      <c r="X455" s="29">
        <f>AC454</f>
        <v>2</v>
      </c>
      <c r="Y455" s="30" t="s">
        <v>71</v>
      </c>
      <c r="Z455" s="30">
        <f>AD454</f>
        <v>2</v>
      </c>
      <c r="AA455" s="31" t="s">
        <v>65</v>
      </c>
      <c r="AB455" s="4"/>
      <c r="AC455" s="100"/>
      <c r="AD455" s="101"/>
      <c r="AE455" s="132"/>
      <c r="AF455" s="133"/>
      <c r="AG455" s="102"/>
      <c r="AH455" s="101"/>
      <c r="AI455" s="101"/>
      <c r="AJ455" s="102"/>
    </row>
    <row r="456" spans="2:36" ht="13.5" customHeight="1">
      <c r="B456" s="82" t="s">
        <v>51</v>
      </c>
      <c r="C456" s="83" t="s">
        <v>354</v>
      </c>
      <c r="D456" s="38">
        <f>IF(N450="","",N450)</f>
        <v>13</v>
      </c>
      <c r="E456" s="55" t="str">
        <f t="shared" si="99"/>
        <v>-</v>
      </c>
      <c r="F456" s="39">
        <f>IF(L450="","",L450)</f>
        <v>21</v>
      </c>
      <c r="G456" s="298" t="str">
        <f>IF(O450="","",IF(O450="○","×",IF(O450="×","○")))</f>
        <v>×</v>
      </c>
      <c r="H456" s="56">
        <f>IF(N453="","",N453)</f>
        <v>12</v>
      </c>
      <c r="I456" s="12" t="str">
        <f aca="true" t="shared" si="100" ref="I456:I464">IF(H456="","","-")</f>
        <v>-</v>
      </c>
      <c r="J456" s="39">
        <f>IF(L453="","",L453)</f>
        <v>21</v>
      </c>
      <c r="K456" s="298" t="str">
        <f>IF(O453="","",IF(O453="○","×",IF(O453="×","○")))</f>
        <v>×</v>
      </c>
      <c r="L456" s="301"/>
      <c r="M456" s="302"/>
      <c r="N456" s="302"/>
      <c r="O456" s="303"/>
      <c r="P456" s="139">
        <v>14</v>
      </c>
      <c r="Q456" s="12" t="str">
        <f t="shared" si="97"/>
        <v>-</v>
      </c>
      <c r="R456" s="140">
        <v>21</v>
      </c>
      <c r="S456" s="270" t="str">
        <f>IF(P456&lt;&gt;"",IF(P456&gt;R456,IF(P457&gt;R457,"○",IF(P458&gt;R458,"○","×")),IF(P457&gt;R457,IF(P458&gt;R458,"○","×"),"×")),"")</f>
        <v>×</v>
      </c>
      <c r="T456" s="139">
        <v>21</v>
      </c>
      <c r="U456" s="12" t="str">
        <f t="shared" si="98"/>
        <v>-</v>
      </c>
      <c r="V456" s="140">
        <v>9</v>
      </c>
      <c r="W456" s="295" t="str">
        <f>IF(T456&lt;&gt;"",IF(T456&gt;V456,IF(T457&gt;V457,"○",IF(T458&gt;V458,"○","×")),IF(T457&gt;V457,IF(T458&gt;V458,"○","×"),"×")),"")</f>
        <v>○</v>
      </c>
      <c r="X456" s="289" t="s">
        <v>416</v>
      </c>
      <c r="Y456" s="290"/>
      <c r="Z456" s="290"/>
      <c r="AA456" s="291"/>
      <c r="AB456" s="4"/>
      <c r="AC456" s="90"/>
      <c r="AD456" s="91"/>
      <c r="AE456" s="125"/>
      <c r="AF456" s="126"/>
      <c r="AG456" s="92"/>
      <c r="AH456" s="91"/>
      <c r="AI456" s="91"/>
      <c r="AJ456" s="92"/>
    </row>
    <row r="457" spans="2:36" ht="13.5" customHeight="1">
      <c r="B457" s="79" t="s">
        <v>52</v>
      </c>
      <c r="C457" s="84" t="s">
        <v>379</v>
      </c>
      <c r="D457" s="38">
        <f>IF(N451="","",N451)</f>
        <v>18</v>
      </c>
      <c r="E457" s="12" t="str">
        <f t="shared" si="99"/>
        <v>-</v>
      </c>
      <c r="F457" s="39">
        <f>IF(L451="","",L451)</f>
        <v>21</v>
      </c>
      <c r="G457" s="299">
        <f>IF(I454="","",I454)</f>
      </c>
      <c r="H457" s="56">
        <f>IF(N454="","",N454)</f>
        <v>6</v>
      </c>
      <c r="I457" s="12" t="str">
        <f t="shared" si="100"/>
        <v>-</v>
      </c>
      <c r="J457" s="39">
        <f>IF(L454="","",L454)</f>
        <v>21</v>
      </c>
      <c r="K457" s="299" t="str">
        <f>IF(M454="","",M454)</f>
        <v>-</v>
      </c>
      <c r="L457" s="304"/>
      <c r="M457" s="305"/>
      <c r="N457" s="305"/>
      <c r="O457" s="288"/>
      <c r="P457" s="139">
        <v>11</v>
      </c>
      <c r="Q457" s="12" t="str">
        <f t="shared" si="97"/>
        <v>-</v>
      </c>
      <c r="R457" s="140">
        <v>21</v>
      </c>
      <c r="S457" s="270"/>
      <c r="T457" s="139">
        <v>21</v>
      </c>
      <c r="U457" s="12" t="str">
        <f t="shared" si="98"/>
        <v>-</v>
      </c>
      <c r="V457" s="140">
        <v>20</v>
      </c>
      <c r="W457" s="296"/>
      <c r="X457" s="292"/>
      <c r="Y457" s="293"/>
      <c r="Z457" s="293"/>
      <c r="AA457" s="294"/>
      <c r="AB457" s="4"/>
      <c r="AC457" s="90">
        <f>COUNTIF(D456:W458,"○")</f>
        <v>1</v>
      </c>
      <c r="AD457" s="91">
        <f>COUNTIF(D456:W458,"×")</f>
        <v>3</v>
      </c>
      <c r="AE457" s="125">
        <f>(IF((D456&gt;F456),1,0))+(IF((D457&gt;F457),1,0))+(IF((D458&gt;F458),1,0))+(IF((H456&gt;J456),1,0))+(IF((H457&gt;J457),1,0))+(IF((H458&gt;J458),1,0))+(IF((L456&gt;N456),1,0))+(IF((L457&gt;N457),1,0))+(IF((L458&gt;N458),1,0))+(IF((P456&gt;R456),1,0))+(IF((P457&gt;R457),1,0))+(IF((P458&gt;R458),1,0))+(IF((T456&gt;V456),1,0))+(IF((T457&gt;V457),1,0))+(IF((T458&gt;V458),1,0))</f>
        <v>2</v>
      </c>
      <c r="AF457" s="126">
        <f>(IF((D456&lt;F456),1,0))+(IF((D457&lt;F457),1,0))+(IF((D458&lt;F458),1,0))+(IF((H456&lt;J456),1,0))+(IF((H457&lt;J457),1,0))+(IF((H458&lt;J458),1,0))+(IF((L456&lt;N456),1,0))+(IF((L457&lt;N457),1,0))+(IF((L458&lt;N458),1,0))+(IF((P456&lt;R456),1,0))+(IF((P457&lt;R457),1,0))+(IF((P458&lt;R458),1,0))+(IF((T456&lt;V456),1,0))+(IF((T457&lt;V457),1,0))+(IF((T458&lt;V458),1,0))</f>
        <v>6</v>
      </c>
      <c r="AG457" s="127">
        <f>AE457-AF457</f>
        <v>-4</v>
      </c>
      <c r="AH457" s="91">
        <f>SUM(D456:D458,H456:H458,L456:L458,P456:P458,T456:T458)</f>
        <v>116</v>
      </c>
      <c r="AI457" s="91">
        <f>SUM(F456:F458,J456:J458,N456:N458,R456:R458,V456:V458)</f>
        <v>155</v>
      </c>
      <c r="AJ457" s="92">
        <f>AH457-AI457</f>
        <v>-39</v>
      </c>
    </row>
    <row r="458" spans="2:36" ht="13.5" customHeight="1">
      <c r="B458" s="85"/>
      <c r="C458" s="50" t="s">
        <v>10</v>
      </c>
      <c r="D458" s="38">
        <f>IF(N452="","",N452)</f>
      </c>
      <c r="E458" s="12">
        <f t="shared" si="99"/>
      </c>
      <c r="F458" s="39">
        <f>IF(L452="","",L452)</f>
      </c>
      <c r="G458" s="299">
        <f>IF(I455="","",I455)</f>
      </c>
      <c r="H458" s="56">
        <f>IF(N455="","",N455)</f>
      </c>
      <c r="I458" s="12">
        <f t="shared" si="100"/>
      </c>
      <c r="J458" s="39">
        <f>IF(L455="","",L455)</f>
      </c>
      <c r="K458" s="299">
        <f>IF(M455="","",M455)</f>
      </c>
      <c r="L458" s="304"/>
      <c r="M458" s="305"/>
      <c r="N458" s="305"/>
      <c r="O458" s="288"/>
      <c r="P458" s="139"/>
      <c r="Q458" s="12">
        <f t="shared" si="97"/>
      </c>
      <c r="R458" s="140"/>
      <c r="S458" s="271"/>
      <c r="T458" s="139"/>
      <c r="U458" s="12">
        <f t="shared" si="98"/>
      </c>
      <c r="V458" s="140"/>
      <c r="W458" s="297"/>
      <c r="X458" s="29">
        <f>AC457</f>
        <v>1</v>
      </c>
      <c r="Y458" s="30" t="s">
        <v>71</v>
      </c>
      <c r="Z458" s="30">
        <f>AD457</f>
        <v>3</v>
      </c>
      <c r="AA458" s="31" t="s">
        <v>65</v>
      </c>
      <c r="AB458" s="4"/>
      <c r="AC458" s="90"/>
      <c r="AD458" s="91"/>
      <c r="AE458" s="125"/>
      <c r="AF458" s="126"/>
      <c r="AG458" s="92"/>
      <c r="AH458" s="91"/>
      <c r="AI458" s="91"/>
      <c r="AJ458" s="92"/>
    </row>
    <row r="459" spans="2:36" ht="13.5" customHeight="1">
      <c r="B459" s="79" t="s">
        <v>330</v>
      </c>
      <c r="C459" s="83" t="s">
        <v>345</v>
      </c>
      <c r="D459" s="134">
        <f>IF(R450="","",R450)</f>
        <v>16</v>
      </c>
      <c r="E459" s="55" t="str">
        <f t="shared" si="99"/>
        <v>-</v>
      </c>
      <c r="F459" s="62">
        <f>IF(P450="","",P450)</f>
        <v>21</v>
      </c>
      <c r="G459" s="286" t="str">
        <f>IF(S450="","",IF(S450="○","×",IF(S450="×","○")))</f>
        <v>○</v>
      </c>
      <c r="H459" s="61">
        <f>IF(R453="","",R453)</f>
        <v>21</v>
      </c>
      <c r="I459" s="55" t="str">
        <f t="shared" si="100"/>
        <v>-</v>
      </c>
      <c r="J459" s="62">
        <f>IF(P453="","",P453)</f>
        <v>20</v>
      </c>
      <c r="K459" s="298" t="str">
        <f>IF(S453="","",IF(S453="○","×",IF(S453="×","○")))</f>
        <v>○</v>
      </c>
      <c r="L459" s="62">
        <f>IF(R456="","",R456)</f>
        <v>21</v>
      </c>
      <c r="M459" s="55" t="str">
        <f aca="true" t="shared" si="101" ref="M459:M464">IF(L459="","","-")</f>
        <v>-</v>
      </c>
      <c r="N459" s="62">
        <f>IF(P456="","",P456)</f>
        <v>14</v>
      </c>
      <c r="O459" s="298" t="str">
        <f>IF(S456="","",IF(S456="○","×",IF(S456="×","○")))</f>
        <v>○</v>
      </c>
      <c r="P459" s="301"/>
      <c r="Q459" s="302"/>
      <c r="R459" s="302"/>
      <c r="S459" s="303"/>
      <c r="T459" s="146">
        <v>21</v>
      </c>
      <c r="U459" s="55" t="str">
        <f t="shared" si="98"/>
        <v>-</v>
      </c>
      <c r="V459" s="147">
        <v>8</v>
      </c>
      <c r="W459" s="296" t="str">
        <f>IF(T459&lt;&gt;"",IF(T459&gt;V459,IF(T460&gt;V460,"○",IF(T461&gt;V461,"○","×")),IF(T460&gt;V460,IF(T461&gt;V461,"○","×"),"×")),"")</f>
        <v>○</v>
      </c>
      <c r="X459" s="289" t="s">
        <v>415</v>
      </c>
      <c r="Y459" s="290"/>
      <c r="Z459" s="290"/>
      <c r="AA459" s="291"/>
      <c r="AB459" s="4"/>
      <c r="AC459" s="96"/>
      <c r="AD459" s="97"/>
      <c r="AE459" s="129"/>
      <c r="AF459" s="130"/>
      <c r="AG459" s="98"/>
      <c r="AH459" s="97"/>
      <c r="AI459" s="97"/>
      <c r="AJ459" s="98"/>
    </row>
    <row r="460" spans="2:36" ht="13.5" customHeight="1">
      <c r="B460" s="79" t="s">
        <v>331</v>
      </c>
      <c r="C460" s="84" t="s">
        <v>14</v>
      </c>
      <c r="D460" s="38">
        <f>IF(R451="","",R451)</f>
        <v>21</v>
      </c>
      <c r="E460" s="12" t="str">
        <f t="shared" si="99"/>
        <v>-</v>
      </c>
      <c r="F460" s="39">
        <f>IF(P451="","",P451)</f>
        <v>15</v>
      </c>
      <c r="G460" s="287" t="str">
        <f>IF(I457="","",I457)</f>
        <v>-</v>
      </c>
      <c r="H460" s="56">
        <f>IF(R454="","",R454)</f>
        <v>17</v>
      </c>
      <c r="I460" s="12" t="str">
        <f t="shared" si="100"/>
        <v>-</v>
      </c>
      <c r="J460" s="39">
        <f>IF(P454="","",P454)</f>
        <v>21</v>
      </c>
      <c r="K460" s="299">
        <f>IF(M457="","",M457)</f>
      </c>
      <c r="L460" s="39">
        <f>IF(R457="","",R457)</f>
        <v>21</v>
      </c>
      <c r="M460" s="12" t="str">
        <f t="shared" si="101"/>
        <v>-</v>
      </c>
      <c r="N460" s="39">
        <f>IF(P457="","",P457)</f>
        <v>11</v>
      </c>
      <c r="O460" s="299" t="str">
        <f>IF(Q457="","",Q457)</f>
        <v>-</v>
      </c>
      <c r="P460" s="304"/>
      <c r="Q460" s="305"/>
      <c r="R460" s="305"/>
      <c r="S460" s="288"/>
      <c r="T460" s="139">
        <v>21</v>
      </c>
      <c r="U460" s="12" t="str">
        <f t="shared" si="98"/>
        <v>-</v>
      </c>
      <c r="V460" s="140">
        <v>9</v>
      </c>
      <c r="W460" s="296"/>
      <c r="X460" s="292"/>
      <c r="Y460" s="293"/>
      <c r="Z460" s="293"/>
      <c r="AA460" s="294"/>
      <c r="AB460" s="4"/>
      <c r="AC460" s="90">
        <f>COUNTIF(D459:W461,"○")</f>
        <v>4</v>
      </c>
      <c r="AD460" s="91">
        <f>COUNTIF(D459:W461,"×")</f>
        <v>0</v>
      </c>
      <c r="AE460" s="125">
        <f>(IF((D459&gt;F459),1,0))+(IF((D460&gt;F460),1,0))+(IF((D461&gt;F461),1,0))+(IF((H459&gt;J459),1,0))+(IF((H460&gt;J460),1,0))+(IF((H461&gt;J461),1,0))+(IF((L459&gt;N459),1,0))+(IF((L460&gt;N460),1,0))+(IF((L461&gt;N461),1,0))+(IF((P459&gt;R459),1,0))+(IF((P460&gt;R460),1,0))+(IF((P461&gt;R461),1,0))+(IF((T459&gt;V459),1,0))+(IF((T460&gt;V460),1,0))+(IF((T461&gt;V461),1,0))</f>
        <v>8</v>
      </c>
      <c r="AF460" s="126">
        <f>(IF((D459&lt;F459),1,0))+(IF((D460&lt;F460),1,0))+(IF((D461&lt;F461),1,0))+(IF((H459&lt;J459),1,0))+(IF((H460&lt;J460),1,0))+(IF((H461&lt;J461),1,0))+(IF((L459&lt;N459),1,0))+(IF((L460&lt;N460),1,0))+(IF((L461&lt;N461),1,0))+(IF((P459&lt;R459),1,0))+(IF((P460&lt;R460),1,0))+(IF((P461&lt;R461),1,0))+(IF((T459&lt;V459),1,0))+(IF((T460&lt;V460),1,0))+(IF((T461&lt;V461),1,0))</f>
        <v>2</v>
      </c>
      <c r="AG460" s="127">
        <f>AE460-AF460</f>
        <v>6</v>
      </c>
      <c r="AH460" s="91">
        <f>SUM(D459:D461,H459:H461,L459:L461,P459:P461,T459:T461)</f>
        <v>201</v>
      </c>
      <c r="AI460" s="91">
        <f>SUM(F459:F461,J459:J461,N459:N461,R459:R461,V459:V461)</f>
        <v>154</v>
      </c>
      <c r="AJ460" s="92">
        <f>AH460-AI460</f>
        <v>47</v>
      </c>
    </row>
    <row r="461" spans="2:36" ht="13.5" customHeight="1">
      <c r="B461" s="79"/>
      <c r="C461" s="164" t="s">
        <v>86</v>
      </c>
      <c r="D461" s="38">
        <f>IF(R452="","",R452)</f>
        <v>21</v>
      </c>
      <c r="E461" s="12" t="str">
        <f t="shared" si="99"/>
        <v>-</v>
      </c>
      <c r="F461" s="39">
        <f>IF(P452="","",P452)</f>
        <v>18</v>
      </c>
      <c r="G461" s="287">
        <f>IF(I458="","",I458)</f>
      </c>
      <c r="H461" s="56">
        <f>IF(R455="","",R455)</f>
        <v>21</v>
      </c>
      <c r="I461" s="12" t="str">
        <f t="shared" si="100"/>
        <v>-</v>
      </c>
      <c r="J461" s="39">
        <f>IF(P455="","",P455)</f>
        <v>17</v>
      </c>
      <c r="K461" s="299">
        <f>IF(M458="","",M458)</f>
      </c>
      <c r="L461" s="39">
        <f>IF(R458="","",R458)</f>
      </c>
      <c r="M461" s="12">
        <f t="shared" si="101"/>
      </c>
      <c r="N461" s="39">
        <f>IF(P458="","",P458)</f>
      </c>
      <c r="O461" s="299">
        <f>IF(Q458="","",Q458)</f>
      </c>
      <c r="P461" s="304"/>
      <c r="Q461" s="305"/>
      <c r="R461" s="305"/>
      <c r="S461" s="288"/>
      <c r="T461" s="139"/>
      <c r="U461" s="12">
        <f t="shared" si="98"/>
      </c>
      <c r="V461" s="140"/>
      <c r="W461" s="297"/>
      <c r="X461" s="29">
        <f>AC460</f>
        <v>4</v>
      </c>
      <c r="Y461" s="30" t="s">
        <v>71</v>
      </c>
      <c r="Z461" s="30">
        <f>AD460</f>
        <v>0</v>
      </c>
      <c r="AA461" s="31" t="s">
        <v>65</v>
      </c>
      <c r="AB461" s="4"/>
      <c r="AC461" s="100"/>
      <c r="AD461" s="101"/>
      <c r="AE461" s="132"/>
      <c r="AF461" s="133"/>
      <c r="AG461" s="102"/>
      <c r="AH461" s="101"/>
      <c r="AI461" s="101"/>
      <c r="AJ461" s="102"/>
    </row>
    <row r="462" spans="2:36" ht="13.5" customHeight="1">
      <c r="B462" s="82" t="s">
        <v>332</v>
      </c>
      <c r="C462" s="83" t="s">
        <v>249</v>
      </c>
      <c r="D462" s="134">
        <f>IF(V450="","",V450)</f>
        <v>7</v>
      </c>
      <c r="E462" s="55" t="str">
        <f t="shared" si="99"/>
        <v>-</v>
      </c>
      <c r="F462" s="62">
        <f>IF(T450="","",T450)</f>
        <v>21</v>
      </c>
      <c r="G462" s="286" t="str">
        <f>IF(W450="","",IF(W450="○","×",IF(W450="×","○")))</f>
        <v>×</v>
      </c>
      <c r="H462" s="61">
        <f>IF(V453="","",V453)</f>
        <v>15</v>
      </c>
      <c r="I462" s="55" t="str">
        <f t="shared" si="100"/>
        <v>-</v>
      </c>
      <c r="J462" s="62">
        <f>IF(T453="","",T453)</f>
        <v>21</v>
      </c>
      <c r="K462" s="298" t="str">
        <f>IF(W453="","",IF(W453="○","×",IF(W453="×","○")))</f>
        <v>×</v>
      </c>
      <c r="L462" s="62">
        <f>IF(V456="","",V456)</f>
        <v>9</v>
      </c>
      <c r="M462" s="55" t="str">
        <f t="shared" si="101"/>
        <v>-</v>
      </c>
      <c r="N462" s="62">
        <f>IF(T456="","",T456)</f>
        <v>21</v>
      </c>
      <c r="O462" s="298" t="str">
        <f>IF(W456="","",IF(W456="○","×",IF(W456="×","○")))</f>
        <v>×</v>
      </c>
      <c r="P462" s="61">
        <f>IF(V459="","",V459)</f>
        <v>8</v>
      </c>
      <c r="Q462" s="55" t="str">
        <f>IF(P462="","","-")</f>
        <v>-</v>
      </c>
      <c r="R462" s="62">
        <f>IF(T459="","",T459)</f>
        <v>21</v>
      </c>
      <c r="S462" s="298" t="str">
        <f>IF(W459="","",IF(W459="○","×",IF(W459="×","○")))</f>
        <v>×</v>
      </c>
      <c r="T462" s="301"/>
      <c r="U462" s="302"/>
      <c r="V462" s="302"/>
      <c r="W462" s="303"/>
      <c r="X462" s="289" t="s">
        <v>425</v>
      </c>
      <c r="Y462" s="290"/>
      <c r="Z462" s="290"/>
      <c r="AA462" s="291"/>
      <c r="AB462" s="4"/>
      <c r="AC462" s="90"/>
      <c r="AD462" s="91"/>
      <c r="AE462" s="125"/>
      <c r="AF462" s="126"/>
      <c r="AG462" s="92"/>
      <c r="AH462" s="91"/>
      <c r="AI462" s="91"/>
      <c r="AJ462" s="92"/>
    </row>
    <row r="463" spans="2:36" ht="13.5" customHeight="1">
      <c r="B463" s="79" t="s">
        <v>125</v>
      </c>
      <c r="C463" s="84" t="s">
        <v>249</v>
      </c>
      <c r="D463" s="38">
        <f>IF(V451="","",V451)</f>
        <v>9</v>
      </c>
      <c r="E463" s="12" t="str">
        <f t="shared" si="99"/>
        <v>-</v>
      </c>
      <c r="F463" s="39">
        <f>IF(T451="","",T451)</f>
        <v>21</v>
      </c>
      <c r="G463" s="287">
        <f>IF(I454="","",I454)</f>
      </c>
      <c r="H463" s="56">
        <f>IF(V454="","",V454)</f>
        <v>8</v>
      </c>
      <c r="I463" s="12" t="str">
        <f t="shared" si="100"/>
        <v>-</v>
      </c>
      <c r="J463" s="39">
        <f>IF(T454="","",T454)</f>
        <v>21</v>
      </c>
      <c r="K463" s="299" t="str">
        <f>IF(M460="","",M460)</f>
        <v>-</v>
      </c>
      <c r="L463" s="39">
        <f>IF(V457="","",V457)</f>
        <v>20</v>
      </c>
      <c r="M463" s="12" t="str">
        <f t="shared" si="101"/>
        <v>-</v>
      </c>
      <c r="N463" s="39">
        <f>IF(T457="","",T457)</f>
        <v>21</v>
      </c>
      <c r="O463" s="299">
        <f>IF(Q460="","",Q460)</f>
      </c>
      <c r="P463" s="56">
        <f>IF(V460="","",V460)</f>
        <v>9</v>
      </c>
      <c r="Q463" s="12" t="str">
        <f>IF(P463="","","-")</f>
        <v>-</v>
      </c>
      <c r="R463" s="39">
        <f>IF(T460="","",T460)</f>
        <v>21</v>
      </c>
      <c r="S463" s="299" t="str">
        <f>IF(U460="","",U460)</f>
        <v>-</v>
      </c>
      <c r="T463" s="304"/>
      <c r="U463" s="305"/>
      <c r="V463" s="305"/>
      <c r="W463" s="288"/>
      <c r="X463" s="292"/>
      <c r="Y463" s="293"/>
      <c r="Z463" s="293"/>
      <c r="AA463" s="294"/>
      <c r="AB463" s="4"/>
      <c r="AC463" s="90">
        <f>COUNTIF(D462:W464,"○")</f>
        <v>0</v>
      </c>
      <c r="AD463" s="91">
        <f>COUNTIF(D462:W464,"×")</f>
        <v>4</v>
      </c>
      <c r="AE463" s="125">
        <f>(IF((D462&gt;F462),1,0))+(IF((D463&gt;F463),1,0))+(IF((D464&gt;F464),1,0))+(IF((H462&gt;J462),1,0))+(IF((H463&gt;J463),1,0))+(IF((H464&gt;J464),1,0))+(IF((L462&gt;N462),1,0))+(IF((L463&gt;N463),1,0))+(IF((L464&gt;N464),1,0))+(IF((P462&gt;R462),1,0))+(IF((P463&gt;R463),1,0))+(IF((P464&gt;R464),1,0))+(IF((T462&gt;V462),1,0))+(IF((T463&gt;V463),1,0))+(IF((T464&gt;V464),1,0))</f>
        <v>0</v>
      </c>
      <c r="AF463" s="126">
        <f>(IF((D462&lt;F462),1,0))+(IF((D463&lt;F463),1,0))+(IF((D464&lt;F464),1,0))+(IF((H462&lt;J462),1,0))+(IF((H463&lt;J463),1,0))+(IF((H464&lt;J464),1,0))+(IF((L462&lt;N462),1,0))+(IF((L463&lt;N463),1,0))+(IF((L464&lt;N464),1,0))+(IF((P462&lt;R462),1,0))+(IF((P463&lt;R463),1,0))+(IF((P464&lt;R464),1,0))+(IF((T462&lt;V462),1,0))+(IF((T463&lt;V463),1,0))+(IF((T464&lt;V464),1,0))</f>
        <v>8</v>
      </c>
      <c r="AG463" s="127">
        <f>AE463-AF463</f>
        <v>-8</v>
      </c>
      <c r="AH463" s="91">
        <f>SUM(D462:D464,H462:H464,L462:L464,P462:P464,T462:T464)</f>
        <v>85</v>
      </c>
      <c r="AI463" s="91">
        <f>SUM(F462:F464,J462:J464,N462:N464,R462:R464,V462:V464)</f>
        <v>168</v>
      </c>
      <c r="AJ463" s="92">
        <f>AH463-AI463</f>
        <v>-83</v>
      </c>
    </row>
    <row r="464" spans="2:36" ht="13.5" customHeight="1" thickBot="1">
      <c r="B464" s="93"/>
      <c r="C464" s="94" t="s">
        <v>10</v>
      </c>
      <c r="D464" s="66">
        <f>IF(V452="","",V452)</f>
      </c>
      <c r="E464" s="67">
        <f t="shared" si="99"/>
      </c>
      <c r="F464" s="68">
        <f>IF(T452="","",T452)</f>
      </c>
      <c r="G464" s="264">
        <f>IF(I455="","",I455)</f>
      </c>
      <c r="H464" s="69">
        <f>IF(V455="","",V455)</f>
      </c>
      <c r="I464" s="67">
        <f t="shared" si="100"/>
      </c>
      <c r="J464" s="68">
        <f>IF(T455="","",T455)</f>
      </c>
      <c r="K464" s="300">
        <f>IF(M461="","",M461)</f>
      </c>
      <c r="L464" s="68">
        <f>IF(V458="","",V458)</f>
      </c>
      <c r="M464" s="67">
        <f t="shared" si="101"/>
      </c>
      <c r="N464" s="68">
        <f>IF(T458="","",T458)</f>
      </c>
      <c r="O464" s="300">
        <f>IF(Q461="","",Q461)</f>
      </c>
      <c r="P464" s="69">
        <f>IF(V461="","",V461)</f>
      </c>
      <c r="Q464" s="67">
        <f>IF(P464="","","-")</f>
      </c>
      <c r="R464" s="68">
        <f>IF(T461="","",T461)</f>
      </c>
      <c r="S464" s="300">
        <f>IF(U461="","",U461)</f>
      </c>
      <c r="T464" s="283"/>
      <c r="U464" s="284"/>
      <c r="V464" s="284"/>
      <c r="W464" s="285"/>
      <c r="X464" s="70">
        <f>AC463</f>
        <v>0</v>
      </c>
      <c r="Y464" s="71" t="s">
        <v>71</v>
      </c>
      <c r="Z464" s="71">
        <f>AD463</f>
        <v>4</v>
      </c>
      <c r="AA464" s="72" t="s">
        <v>65</v>
      </c>
      <c r="AB464" s="4"/>
      <c r="AC464" s="100"/>
      <c r="AD464" s="101"/>
      <c r="AE464" s="132"/>
      <c r="AF464" s="133"/>
      <c r="AG464" s="102"/>
      <c r="AH464" s="101"/>
      <c r="AI464" s="101"/>
      <c r="AJ464" s="102"/>
    </row>
    <row r="465" spans="2:28" ht="13.5" customHeight="1" thickBot="1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4"/>
      <c r="Z465" s="4"/>
      <c r="AA465" s="4"/>
      <c r="AB465" s="4"/>
    </row>
    <row r="466" spans="2:32" ht="13.5" customHeight="1">
      <c r="B466" s="377" t="s">
        <v>101</v>
      </c>
      <c r="C466" s="378"/>
      <c r="D466" s="361" t="str">
        <f>B468</f>
        <v>高橋凌</v>
      </c>
      <c r="E466" s="313"/>
      <c r="F466" s="313"/>
      <c r="G466" s="314"/>
      <c r="H466" s="312" t="str">
        <f>B471</f>
        <v>松﨑実</v>
      </c>
      <c r="I466" s="313"/>
      <c r="J466" s="313"/>
      <c r="K466" s="314"/>
      <c r="L466" s="312" t="str">
        <f>B474</f>
        <v>辰田成</v>
      </c>
      <c r="M466" s="313"/>
      <c r="N466" s="313"/>
      <c r="O466" s="314"/>
      <c r="P466" s="312" t="str">
        <f>B477</f>
        <v>佐藤元宣</v>
      </c>
      <c r="Q466" s="313"/>
      <c r="R466" s="313"/>
      <c r="S466" s="351"/>
      <c r="T466" s="315" t="s">
        <v>110</v>
      </c>
      <c r="U466" s="316"/>
      <c r="V466" s="316"/>
      <c r="W466" s="317"/>
      <c r="X466" s="1"/>
      <c r="Y466" s="347" t="s">
        <v>61</v>
      </c>
      <c r="Z466" s="349"/>
      <c r="AA466" s="347" t="s">
        <v>62</v>
      </c>
      <c r="AB466" s="348"/>
      <c r="AC466" s="349"/>
      <c r="AD466" s="397" t="s">
        <v>63</v>
      </c>
      <c r="AE466" s="398"/>
      <c r="AF466" s="399"/>
    </row>
    <row r="467" spans="2:32" ht="13.5" customHeight="1" thickBot="1">
      <c r="B467" s="379"/>
      <c r="C467" s="380"/>
      <c r="D467" s="376" t="str">
        <f>B469</f>
        <v>深川麻里</v>
      </c>
      <c r="E467" s="277"/>
      <c r="F467" s="277"/>
      <c r="G467" s="269"/>
      <c r="H467" s="276" t="str">
        <f>B472</f>
        <v>後藤まりえ</v>
      </c>
      <c r="I467" s="277"/>
      <c r="J467" s="277"/>
      <c r="K467" s="269"/>
      <c r="L467" s="276" t="str">
        <f>B475</f>
        <v>坂本久美子</v>
      </c>
      <c r="M467" s="277"/>
      <c r="N467" s="277"/>
      <c r="O467" s="269"/>
      <c r="P467" s="276" t="str">
        <f>B478</f>
        <v>福田祐里子</v>
      </c>
      <c r="Q467" s="277"/>
      <c r="R467" s="277"/>
      <c r="S467" s="350"/>
      <c r="T467" s="400" t="s">
        <v>111</v>
      </c>
      <c r="U467" s="401"/>
      <c r="V467" s="401"/>
      <c r="W467" s="402"/>
      <c r="X467" s="1"/>
      <c r="Y467" s="8" t="s">
        <v>64</v>
      </c>
      <c r="Z467" s="10" t="s">
        <v>65</v>
      </c>
      <c r="AA467" s="8" t="s">
        <v>66</v>
      </c>
      <c r="AB467" s="10" t="s">
        <v>67</v>
      </c>
      <c r="AC467" s="9" t="s">
        <v>68</v>
      </c>
      <c r="AD467" s="10" t="s">
        <v>69</v>
      </c>
      <c r="AE467" s="10" t="s">
        <v>67</v>
      </c>
      <c r="AF467" s="9" t="s">
        <v>68</v>
      </c>
    </row>
    <row r="468" spans="2:32" ht="13.5" customHeight="1">
      <c r="B468" s="124" t="s">
        <v>311</v>
      </c>
      <c r="C468" s="80" t="s">
        <v>249</v>
      </c>
      <c r="D468" s="341"/>
      <c r="E468" s="342"/>
      <c r="F468" s="342"/>
      <c r="G468" s="343"/>
      <c r="H468" s="139">
        <v>12</v>
      </c>
      <c r="I468" s="12" t="str">
        <f>IF(H468="","","-")</f>
        <v>-</v>
      </c>
      <c r="J468" s="140">
        <v>21</v>
      </c>
      <c r="K468" s="346" t="str">
        <f>IF(H468&lt;&gt;"",IF(H468&gt;J468,IF(H469&gt;J469,"○",IF(H470&gt;J470,"○","×")),IF(H469&gt;J469,IF(H470&gt;J470,"○","×"),"×")),"")</f>
        <v>×</v>
      </c>
      <c r="L468" s="139">
        <v>7</v>
      </c>
      <c r="M468" s="13" t="str">
        <f aca="true" t="shared" si="102" ref="M468:M473">IF(L468="","","-")</f>
        <v>-</v>
      </c>
      <c r="N468" s="141">
        <v>21</v>
      </c>
      <c r="O468" s="346" t="str">
        <f>IF(L468&lt;&gt;"",IF(L468&gt;N468,IF(L469&gt;N469,"○",IF(L470&gt;N470,"○","×")),IF(L469&gt;N469,IF(L470&gt;N470,"○","×"),"×")),"")</f>
        <v>×</v>
      </c>
      <c r="P468" s="142">
        <v>14</v>
      </c>
      <c r="Q468" s="13" t="str">
        <f aca="true" t="shared" si="103" ref="Q468:Q476">IF(P468="","","-")</f>
        <v>-</v>
      </c>
      <c r="R468" s="140">
        <v>21</v>
      </c>
      <c r="S468" s="308" t="str">
        <f>IF(P468&lt;&gt;"",IF(P468&gt;R468,IF(P469&gt;R469,"○",IF(P470&gt;R470,"○","×")),IF(P469&gt;R469,IF(P470&gt;R470,"○","×"),"×")),"")</f>
        <v>×</v>
      </c>
      <c r="T468" s="358" t="s">
        <v>416</v>
      </c>
      <c r="U468" s="359"/>
      <c r="V468" s="359"/>
      <c r="W468" s="360"/>
      <c r="X468" s="1"/>
      <c r="Y468" s="14"/>
      <c r="Z468" s="15"/>
      <c r="AA468" s="16"/>
      <c r="AB468" s="17"/>
      <c r="AC468" s="18"/>
      <c r="AD468" s="15"/>
      <c r="AE468" s="15"/>
      <c r="AF468" s="19"/>
    </row>
    <row r="469" spans="2:32" ht="13.5" customHeight="1">
      <c r="B469" s="124" t="s">
        <v>57</v>
      </c>
      <c r="C469" s="80" t="s">
        <v>249</v>
      </c>
      <c r="D469" s="344"/>
      <c r="E469" s="305"/>
      <c r="F469" s="305"/>
      <c r="G469" s="288"/>
      <c r="H469" s="139">
        <v>8</v>
      </c>
      <c r="I469" s="12" t="str">
        <f>IF(H469="","","-")</f>
        <v>-</v>
      </c>
      <c r="J469" s="143">
        <v>21</v>
      </c>
      <c r="K469" s="270"/>
      <c r="L469" s="139">
        <v>13</v>
      </c>
      <c r="M469" s="12" t="str">
        <f t="shared" si="102"/>
        <v>-</v>
      </c>
      <c r="N469" s="140">
        <v>21</v>
      </c>
      <c r="O469" s="270"/>
      <c r="P469" s="139">
        <v>13</v>
      </c>
      <c r="Q469" s="12" t="str">
        <f t="shared" si="103"/>
        <v>-</v>
      </c>
      <c r="R469" s="140">
        <v>21</v>
      </c>
      <c r="S469" s="296"/>
      <c r="T469" s="338"/>
      <c r="U469" s="339"/>
      <c r="V469" s="339"/>
      <c r="W469" s="340"/>
      <c r="X469" s="1"/>
      <c r="Y469" s="14">
        <f>COUNTIF(D468:S470,"○")</f>
        <v>0</v>
      </c>
      <c r="Z469" s="15">
        <f>COUNTIF(D468:S470,"×")</f>
        <v>3</v>
      </c>
      <c r="AA469" s="22">
        <f>(IF((D468&gt;F468),1,0))+(IF((D469&gt;F469),1,0))+(IF((D470&gt;F470),1,0))+(IF((H468&gt;J468),1,0))+(IF((H469&gt;J469),1,0))+(IF((H470&gt;J470),1,0))+(IF((L468&gt;N468),1,0))+(IF((L469&gt;N469),1,0))+(IF((L470&gt;N470),1,0))+(IF((P468&gt;R468),1,0))+(IF((P469&gt;R469),1,0))+(IF((P470&gt;R470),1,0))</f>
        <v>0</v>
      </c>
      <c r="AB469" s="23">
        <f>(IF((D468&lt;F468),1,0))+(IF((D469&lt;F469),1,0))+(IF((D470&lt;F470),1,0))+(IF((H468&lt;J468),1,0))+(IF((H469&lt;J469),1,0))+(IF((H470&lt;J470),1,0))+(IF((L468&lt;N468),1,0))+(IF((L469&lt;N469),1,0))+(IF((L470&lt;N470),1,0))+(IF((P468&lt;R468),1,0))+(IF((P469&lt;R469),1,0))+(IF((P470&lt;R470),1,0))</f>
        <v>6</v>
      </c>
      <c r="AC469" s="24">
        <f>AA469-AB469</f>
        <v>-6</v>
      </c>
      <c r="AD469" s="15">
        <f>SUM(D468:D470,H468:H470,L468:L470,P468:P470)</f>
        <v>67</v>
      </c>
      <c r="AE469" s="15">
        <f>SUM(F468:F470,J468:J470,N468:N470,R468:R470)</f>
        <v>126</v>
      </c>
      <c r="AF469" s="19">
        <f>AD469-AE469</f>
        <v>-59</v>
      </c>
    </row>
    <row r="470" spans="2:32" ht="13.5" customHeight="1">
      <c r="B470" s="85"/>
      <c r="C470" s="81" t="s">
        <v>20</v>
      </c>
      <c r="D470" s="345"/>
      <c r="E470" s="262"/>
      <c r="F470" s="262"/>
      <c r="G470" s="263"/>
      <c r="H470" s="144"/>
      <c r="I470" s="12">
        <f>IF(H470="","","-")</f>
      </c>
      <c r="J470" s="145"/>
      <c r="K470" s="271"/>
      <c r="L470" s="144"/>
      <c r="M470" s="28">
        <f t="shared" si="102"/>
      </c>
      <c r="N470" s="145"/>
      <c r="O470" s="270"/>
      <c r="P470" s="144"/>
      <c r="Q470" s="28">
        <f t="shared" si="103"/>
      </c>
      <c r="R470" s="145"/>
      <c r="S470" s="296"/>
      <c r="T470" s="29">
        <f>Y469</f>
        <v>0</v>
      </c>
      <c r="U470" s="30" t="s">
        <v>71</v>
      </c>
      <c r="V470" s="30">
        <f>Z469</f>
        <v>3</v>
      </c>
      <c r="W470" s="31" t="s">
        <v>65</v>
      </c>
      <c r="X470" s="1"/>
      <c r="Y470" s="14"/>
      <c r="Z470" s="15"/>
      <c r="AA470" s="14"/>
      <c r="AB470" s="15"/>
      <c r="AC470" s="19"/>
      <c r="AD470" s="15"/>
      <c r="AE470" s="15"/>
      <c r="AF470" s="19"/>
    </row>
    <row r="471" spans="2:32" ht="13.5" customHeight="1">
      <c r="B471" s="124" t="s">
        <v>393</v>
      </c>
      <c r="C471" s="128" t="s">
        <v>371</v>
      </c>
      <c r="D471" s="38">
        <f>IF(J468="","",J468)</f>
        <v>21</v>
      </c>
      <c r="E471" s="12" t="str">
        <f aca="true" t="shared" si="104" ref="E471:E479">IF(D471="","","-")</f>
        <v>-</v>
      </c>
      <c r="F471" s="39">
        <f>IF(H468="","",H468)</f>
        <v>12</v>
      </c>
      <c r="G471" s="298" t="str">
        <f>IF(K468="","",IF(K468="○","×",IF(K468="×","○")))</f>
        <v>○</v>
      </c>
      <c r="H471" s="301"/>
      <c r="I471" s="302"/>
      <c r="J471" s="302"/>
      <c r="K471" s="303"/>
      <c r="L471" s="139">
        <v>21</v>
      </c>
      <c r="M471" s="12" t="str">
        <f t="shared" si="102"/>
        <v>-</v>
      </c>
      <c r="N471" s="140">
        <v>15</v>
      </c>
      <c r="O471" s="375" t="str">
        <f>IF(L471&lt;&gt;"",IF(L471&gt;N471,IF(L472&gt;N472,"○",IF(L473&gt;N473,"○","×")),IF(L472&gt;N472,IF(L473&gt;N473,"○","×"),"×")),"")</f>
        <v>○</v>
      </c>
      <c r="P471" s="139">
        <v>14</v>
      </c>
      <c r="Q471" s="12" t="str">
        <f t="shared" si="103"/>
        <v>-</v>
      </c>
      <c r="R471" s="140">
        <v>21</v>
      </c>
      <c r="S471" s="295" t="str">
        <f>IF(P471&lt;&gt;"",IF(P471&gt;R471,IF(P472&gt;R472,"○",IF(P473&gt;R473,"○","×")),IF(P472&gt;R472,IF(P473&gt;R473,"○","×"),"×")),"")</f>
        <v>○</v>
      </c>
      <c r="T471" s="335" t="s">
        <v>415</v>
      </c>
      <c r="U471" s="336"/>
      <c r="V471" s="336"/>
      <c r="W471" s="337"/>
      <c r="X471" s="1"/>
      <c r="Y471" s="16"/>
      <c r="Z471" s="17"/>
      <c r="AA471" s="16"/>
      <c r="AB471" s="17"/>
      <c r="AC471" s="18"/>
      <c r="AD471" s="17"/>
      <c r="AE471" s="17"/>
      <c r="AF471" s="18"/>
    </row>
    <row r="472" spans="2:32" ht="13.5" customHeight="1">
      <c r="B472" s="124" t="s">
        <v>308</v>
      </c>
      <c r="C472" s="80" t="s">
        <v>371</v>
      </c>
      <c r="D472" s="38">
        <f>IF(J469="","",J469)</f>
        <v>21</v>
      </c>
      <c r="E472" s="12" t="str">
        <f t="shared" si="104"/>
        <v>-</v>
      </c>
      <c r="F472" s="39">
        <f>IF(H469="","",H469)</f>
        <v>8</v>
      </c>
      <c r="G472" s="299" t="str">
        <f>IF(I469="","",I469)</f>
        <v>-</v>
      </c>
      <c r="H472" s="304"/>
      <c r="I472" s="305"/>
      <c r="J472" s="305"/>
      <c r="K472" s="288"/>
      <c r="L472" s="139">
        <v>21</v>
      </c>
      <c r="M472" s="12" t="str">
        <f t="shared" si="102"/>
        <v>-</v>
      </c>
      <c r="N472" s="140">
        <v>19</v>
      </c>
      <c r="O472" s="270"/>
      <c r="P472" s="139">
        <v>21</v>
      </c>
      <c r="Q472" s="12" t="str">
        <f t="shared" si="103"/>
        <v>-</v>
      </c>
      <c r="R472" s="140">
        <v>19</v>
      </c>
      <c r="S472" s="296"/>
      <c r="T472" s="338"/>
      <c r="U472" s="339"/>
      <c r="V472" s="339"/>
      <c r="W472" s="340"/>
      <c r="X472" s="1"/>
      <c r="Y472" s="14">
        <f>COUNTIF(D471:S473,"○")</f>
        <v>3</v>
      </c>
      <c r="Z472" s="15">
        <f>COUNTIF(D471:S473,"×")</f>
        <v>0</v>
      </c>
      <c r="AA472" s="22">
        <f>(IF((D471&gt;F471),1,0))+(IF((D472&gt;F472),1,0))+(IF((D473&gt;F473),1,0))+(IF((H471&gt;J471),1,0))+(IF((H472&gt;J472),1,0))+(IF((H473&gt;J473),1,0))+(IF((L471&gt;N471),1,0))+(IF((L472&gt;N472),1,0))+(IF((L473&gt;N473),1,0))+(IF((P471&gt;R471),1,0))+(IF((P472&gt;R472),1,0))+(IF((P473&gt;R473),1,0))</f>
        <v>6</v>
      </c>
      <c r="AB472" s="23">
        <f>(IF((D471&lt;F471),1,0))+(IF((D472&lt;F472),1,0))+(IF((D473&lt;F473),1,0))+(IF((H471&lt;J471),1,0))+(IF((H472&lt;J472),1,0))+(IF((H473&lt;J473),1,0))+(IF((L471&lt;N471),1,0))+(IF((L472&lt;N472),1,0))+(IF((L473&lt;N473),1,0))+(IF((P471&lt;R471),1,0))+(IF((P472&lt;R472),1,0))+(IF((P473&lt;R473),1,0))</f>
        <v>1</v>
      </c>
      <c r="AC472" s="24">
        <f>AA472-AB472</f>
        <v>5</v>
      </c>
      <c r="AD472" s="15">
        <f>SUM(D471:D473,H471:H473,L471:L473,P471:P473)</f>
        <v>140</v>
      </c>
      <c r="AE472" s="15">
        <f>SUM(F471:F473,J471:J473,N471:N473,R471:R473)</f>
        <v>108</v>
      </c>
      <c r="AF472" s="19">
        <f>AD472-AE472</f>
        <v>32</v>
      </c>
    </row>
    <row r="473" spans="2:32" ht="13.5" customHeight="1">
      <c r="B473" s="85"/>
      <c r="C473" s="131" t="s">
        <v>86</v>
      </c>
      <c r="D473" s="48">
        <f>IF(J470="","",J470)</f>
      </c>
      <c r="E473" s="12">
        <f t="shared" si="104"/>
      </c>
      <c r="F473" s="49">
        <f>IF(H470="","",H470)</f>
      </c>
      <c r="G473" s="323">
        <f>IF(I470="","",I470)</f>
      </c>
      <c r="H473" s="272"/>
      <c r="I473" s="262"/>
      <c r="J473" s="262"/>
      <c r="K473" s="263"/>
      <c r="L473" s="144"/>
      <c r="M473" s="12">
        <f t="shared" si="102"/>
      </c>
      <c r="N473" s="145"/>
      <c r="O473" s="271"/>
      <c r="P473" s="144">
        <v>21</v>
      </c>
      <c r="Q473" s="28" t="str">
        <f t="shared" si="103"/>
        <v>-</v>
      </c>
      <c r="R473" s="145">
        <v>14</v>
      </c>
      <c r="S473" s="297"/>
      <c r="T473" s="29">
        <f>Y472</f>
        <v>3</v>
      </c>
      <c r="U473" s="30" t="s">
        <v>71</v>
      </c>
      <c r="V473" s="30">
        <f>Z472</f>
        <v>0</v>
      </c>
      <c r="W473" s="31" t="s">
        <v>65</v>
      </c>
      <c r="X473" s="1"/>
      <c r="Y473" s="51"/>
      <c r="Z473" s="52"/>
      <c r="AA473" s="51"/>
      <c r="AB473" s="52"/>
      <c r="AC473" s="53"/>
      <c r="AD473" s="52"/>
      <c r="AE473" s="52"/>
      <c r="AF473" s="53"/>
    </row>
    <row r="474" spans="2:32" ht="13.5" customHeight="1">
      <c r="B474" s="79" t="s">
        <v>309</v>
      </c>
      <c r="C474" s="80" t="s">
        <v>372</v>
      </c>
      <c r="D474" s="38">
        <f>IF(N468="","",N468)</f>
        <v>21</v>
      </c>
      <c r="E474" s="55" t="str">
        <f t="shared" si="104"/>
        <v>-</v>
      </c>
      <c r="F474" s="39">
        <f>IF(L468="","",L468)</f>
        <v>7</v>
      </c>
      <c r="G474" s="298" t="str">
        <f>IF(O468="","",IF(O468="○","×",IF(O468="×","○")))</f>
        <v>○</v>
      </c>
      <c r="H474" s="56">
        <f>IF(N471="","",N471)</f>
        <v>15</v>
      </c>
      <c r="I474" s="12" t="str">
        <f aca="true" t="shared" si="105" ref="I474:I479">IF(H474="","","-")</f>
        <v>-</v>
      </c>
      <c r="J474" s="39">
        <f>IF(L471="","",L471)</f>
        <v>21</v>
      </c>
      <c r="K474" s="298" t="str">
        <f>IF(O471="","",IF(O471="○","×",IF(O471="×","○")))</f>
        <v>×</v>
      </c>
      <c r="L474" s="301"/>
      <c r="M474" s="302"/>
      <c r="N474" s="302"/>
      <c r="O474" s="303"/>
      <c r="P474" s="139">
        <v>21</v>
      </c>
      <c r="Q474" s="12" t="str">
        <f t="shared" si="103"/>
        <v>-</v>
      </c>
      <c r="R474" s="140">
        <v>16</v>
      </c>
      <c r="S474" s="296" t="str">
        <f>IF(P474&lt;&gt;"",IF(P474&gt;R474,IF(P475&gt;R475,"○",IF(P476&gt;R476,"○","×")),IF(P475&gt;R475,IF(P476&gt;R476,"○","×"),"×")),"")</f>
        <v>○</v>
      </c>
      <c r="T474" s="335" t="s">
        <v>417</v>
      </c>
      <c r="U474" s="336"/>
      <c r="V474" s="336"/>
      <c r="W474" s="337"/>
      <c r="X474" s="1"/>
      <c r="Y474" s="14"/>
      <c r="Z474" s="15"/>
      <c r="AA474" s="14"/>
      <c r="AB474" s="15"/>
      <c r="AC474" s="19"/>
      <c r="AD474" s="15"/>
      <c r="AE474" s="15"/>
      <c r="AF474" s="19"/>
    </row>
    <row r="475" spans="2:32" ht="13.5" customHeight="1">
      <c r="B475" s="79" t="s">
        <v>310</v>
      </c>
      <c r="C475" s="80" t="s">
        <v>373</v>
      </c>
      <c r="D475" s="38">
        <f>IF(N469="","",N469)</f>
        <v>21</v>
      </c>
      <c r="E475" s="12" t="str">
        <f t="shared" si="104"/>
        <v>-</v>
      </c>
      <c r="F475" s="39">
        <f>IF(L469="","",L469)</f>
        <v>13</v>
      </c>
      <c r="G475" s="299">
        <f>IF(I472="","",I472)</f>
      </c>
      <c r="H475" s="56">
        <f>IF(N472="","",N472)</f>
        <v>19</v>
      </c>
      <c r="I475" s="12" t="str">
        <f t="shared" si="105"/>
        <v>-</v>
      </c>
      <c r="J475" s="39">
        <f>IF(L472="","",L472)</f>
        <v>21</v>
      </c>
      <c r="K475" s="299" t="str">
        <f>IF(M472="","",M472)</f>
        <v>-</v>
      </c>
      <c r="L475" s="304"/>
      <c r="M475" s="305"/>
      <c r="N475" s="305"/>
      <c r="O475" s="288"/>
      <c r="P475" s="139">
        <v>21</v>
      </c>
      <c r="Q475" s="12" t="str">
        <f t="shared" si="103"/>
        <v>-</v>
      </c>
      <c r="R475" s="140">
        <v>20</v>
      </c>
      <c r="S475" s="296"/>
      <c r="T475" s="338"/>
      <c r="U475" s="339"/>
      <c r="V475" s="339"/>
      <c r="W475" s="340"/>
      <c r="X475" s="1"/>
      <c r="Y475" s="14">
        <f>COUNTIF(D474:S476,"○")</f>
        <v>2</v>
      </c>
      <c r="Z475" s="15">
        <f>COUNTIF(D474:S476,"×")</f>
        <v>1</v>
      </c>
      <c r="AA475" s="22">
        <f>(IF((D474&gt;F474),1,0))+(IF((D475&gt;F475),1,0))+(IF((D476&gt;F476),1,0))+(IF((H474&gt;J474),1,0))+(IF((H475&gt;J475),1,0))+(IF((H476&gt;J476),1,0))+(IF((L474&gt;N474),1,0))+(IF((L475&gt;N475),1,0))+(IF((L476&gt;N476),1,0))+(IF((P474&gt;R474),1,0))+(IF((P475&gt;R475),1,0))+(IF((P476&gt;R476),1,0))</f>
        <v>4</v>
      </c>
      <c r="AB475" s="23">
        <f>(IF((D474&lt;F474),1,0))+(IF((D475&lt;F475),1,0))+(IF((D476&lt;F476),1,0))+(IF((H474&lt;J474),1,0))+(IF((H475&lt;J475),1,0))+(IF((H476&lt;J476),1,0))+(IF((L474&lt;N474),1,0))+(IF((L475&lt;N475),1,0))+(IF((L476&lt;N476),1,0))+(IF((P474&lt;R474),1,0))+(IF((P475&lt;R475),1,0))+(IF((P476&lt;R476),1,0))</f>
        <v>2</v>
      </c>
      <c r="AC475" s="24">
        <f>AA475-AB475</f>
        <v>2</v>
      </c>
      <c r="AD475" s="15">
        <f>SUM(D474:D476,H474:H476,L474:L476,P474:P476)</f>
        <v>118</v>
      </c>
      <c r="AE475" s="15">
        <f>SUM(F474:F476,J474:J476,N474:N476,R474:R476)</f>
        <v>98</v>
      </c>
      <c r="AF475" s="19">
        <f>AD475-AE475</f>
        <v>20</v>
      </c>
    </row>
    <row r="476" spans="2:32" ht="13.5" customHeight="1">
      <c r="B476" s="85"/>
      <c r="C476" s="81" t="s">
        <v>86</v>
      </c>
      <c r="D476" s="48">
        <f>IF(N470="","",N470)</f>
      </c>
      <c r="E476" s="28">
        <f t="shared" si="104"/>
      </c>
      <c r="F476" s="49">
        <f>IF(L470="","",L470)</f>
      </c>
      <c r="G476" s="323">
        <f>IF(I473="","",I473)</f>
      </c>
      <c r="H476" s="60">
        <f>IF(N473="","",N473)</f>
      </c>
      <c r="I476" s="12">
        <f t="shared" si="105"/>
      </c>
      <c r="J476" s="49">
        <f>IF(L473="","",L473)</f>
      </c>
      <c r="K476" s="323">
        <f>IF(M473="","",M473)</f>
      </c>
      <c r="L476" s="272"/>
      <c r="M476" s="262"/>
      <c r="N476" s="262"/>
      <c r="O476" s="263"/>
      <c r="P476" s="144"/>
      <c r="Q476" s="12">
        <f t="shared" si="103"/>
      </c>
      <c r="R476" s="145"/>
      <c r="S476" s="297"/>
      <c r="T476" s="29">
        <f>Y475</f>
        <v>2</v>
      </c>
      <c r="U476" s="30" t="s">
        <v>71</v>
      </c>
      <c r="V476" s="30">
        <f>Z475</f>
        <v>1</v>
      </c>
      <c r="W476" s="31" t="s">
        <v>65</v>
      </c>
      <c r="X476" s="1"/>
      <c r="Y476" s="14"/>
      <c r="Z476" s="15"/>
      <c r="AA476" s="14"/>
      <c r="AB476" s="15"/>
      <c r="AC476" s="19"/>
      <c r="AD476" s="15"/>
      <c r="AE476" s="15"/>
      <c r="AF476" s="19"/>
    </row>
    <row r="477" spans="2:32" ht="13.5" customHeight="1">
      <c r="B477" s="82" t="s">
        <v>307</v>
      </c>
      <c r="C477" s="128" t="s">
        <v>288</v>
      </c>
      <c r="D477" s="38">
        <f>IF(R468="","",R468)</f>
        <v>21</v>
      </c>
      <c r="E477" s="12" t="str">
        <f t="shared" si="104"/>
        <v>-</v>
      </c>
      <c r="F477" s="39">
        <f>IF(P468="","",P468)</f>
        <v>14</v>
      </c>
      <c r="G477" s="324" t="str">
        <f>IF(S468="","",IF(S468="○","×",IF(S468="×","○")))</f>
        <v>○</v>
      </c>
      <c r="H477" s="56">
        <f>IF(R471="","",R471)</f>
        <v>21</v>
      </c>
      <c r="I477" s="55" t="str">
        <f t="shared" si="105"/>
        <v>-</v>
      </c>
      <c r="J477" s="39">
        <f>IF(P471="","",P471)</f>
        <v>14</v>
      </c>
      <c r="K477" s="324" t="str">
        <f>IF(S471="","",IF(S471="○","×",IF(S471="×","○")))</f>
        <v>×</v>
      </c>
      <c r="L477" s="61">
        <f>IF(R474="","",R474)</f>
        <v>16</v>
      </c>
      <c r="M477" s="12" t="str">
        <f>IF(L477="","","-")</f>
        <v>-</v>
      </c>
      <c r="N477" s="62">
        <f>IF(P474="","",P474)</f>
        <v>21</v>
      </c>
      <c r="O477" s="40" t="str">
        <f>IF(S474="","",IF(S474="○","×",IF(S474="×","○")))</f>
        <v>×</v>
      </c>
      <c r="P477" s="326"/>
      <c r="Q477" s="327"/>
      <c r="R477" s="327"/>
      <c r="S477" s="328"/>
      <c r="T477" s="335" t="s">
        <v>418</v>
      </c>
      <c r="U477" s="336"/>
      <c r="V477" s="336"/>
      <c r="W477" s="337"/>
      <c r="X477" s="1"/>
      <c r="Y477" s="16"/>
      <c r="Z477" s="17"/>
      <c r="AA477" s="16"/>
      <c r="AB477" s="17"/>
      <c r="AC477" s="18"/>
      <c r="AD477" s="17"/>
      <c r="AE477" s="17"/>
      <c r="AF477" s="18"/>
    </row>
    <row r="478" spans="2:32" ht="13.5" customHeight="1">
      <c r="B478" s="79" t="s">
        <v>338</v>
      </c>
      <c r="C478" s="80" t="s">
        <v>288</v>
      </c>
      <c r="D478" s="38">
        <f>IF(R469="","",R469)</f>
        <v>21</v>
      </c>
      <c r="E478" s="12" t="str">
        <f t="shared" si="104"/>
        <v>-</v>
      </c>
      <c r="F478" s="39">
        <f>IF(P469="","",P469)</f>
        <v>13</v>
      </c>
      <c r="G478" s="325"/>
      <c r="H478" s="56">
        <f>IF(R472="","",R472)</f>
        <v>19</v>
      </c>
      <c r="I478" s="12" t="str">
        <f t="shared" si="105"/>
        <v>-</v>
      </c>
      <c r="J478" s="39">
        <f>IF(P472="","",P472)</f>
        <v>21</v>
      </c>
      <c r="K478" s="325"/>
      <c r="L478" s="56">
        <f>IF(R475="","",R475)</f>
        <v>20</v>
      </c>
      <c r="M478" s="12" t="str">
        <f>IF(L478="","","-")</f>
        <v>-</v>
      </c>
      <c r="N478" s="39">
        <f>IF(P475="","",P475)</f>
        <v>21</v>
      </c>
      <c r="O478" s="41" t="str">
        <f>IF(Q475="","",Q475)</f>
        <v>-</v>
      </c>
      <c r="P478" s="329"/>
      <c r="Q478" s="330"/>
      <c r="R478" s="330"/>
      <c r="S478" s="331"/>
      <c r="T478" s="338"/>
      <c r="U478" s="339"/>
      <c r="V478" s="339"/>
      <c r="W478" s="340"/>
      <c r="X478" s="1"/>
      <c r="Y478" s="14">
        <f>COUNTIF(D477:S479,"○")</f>
        <v>1</v>
      </c>
      <c r="Z478" s="15">
        <f>COUNTIF(D477:S479,"×")</f>
        <v>2</v>
      </c>
      <c r="AA478" s="22">
        <f>(IF((D477&gt;F477),1,0))+(IF((D478&gt;F478),1,0))+(IF((D479&gt;F479),1,0))+(IF((H477&gt;J477),1,0))+(IF((H478&gt;J478),1,0))+(IF((H479&gt;J479),1,0))+(IF((L477&gt;N477),1,0))+(IF((L478&gt;N478),1,0))+(IF((L479&gt;N479),1,0))+(IF((P477&gt;R477),1,0))+(IF((P478&gt;R478),1,0))+(IF((P479&gt;R479),1,0))</f>
        <v>3</v>
      </c>
      <c r="AB478" s="23">
        <f>(IF((D477&lt;F477),1,0))+(IF((D478&lt;F478),1,0))+(IF((D479&lt;F479),1,0))+(IF((H477&lt;J477),1,0))+(IF((H478&lt;J478),1,0))+(IF((H479&lt;J479),1,0))+(IF((L477&lt;N477),1,0))+(IF((L478&lt;N478),1,0))+(IF((L479&lt;N479),1,0))+(IF((P477&lt;R477),1,0))+(IF((P478&lt;R478),1,0))+(IF((P479&lt;R479),1,0))</f>
        <v>4</v>
      </c>
      <c r="AC478" s="24">
        <f>AA478-AB478</f>
        <v>-1</v>
      </c>
      <c r="AD478" s="15">
        <f>SUM(D477:D479,H477:H479,L477:L479,P477:P479)</f>
        <v>132</v>
      </c>
      <c r="AE478" s="15">
        <f>SUM(F477:F479,J477:J479,N477:N479,R477:R479)</f>
        <v>125</v>
      </c>
      <c r="AF478" s="19">
        <f>AD478-AE478</f>
        <v>7</v>
      </c>
    </row>
    <row r="479" spans="2:32" ht="13.5" customHeight="1" thickBot="1">
      <c r="B479" s="93"/>
      <c r="C479" s="135" t="s">
        <v>344</v>
      </c>
      <c r="D479" s="66">
        <f>IF(R470="","",R470)</f>
      </c>
      <c r="E479" s="67">
        <f t="shared" si="104"/>
      </c>
      <c r="F479" s="68">
        <f>IF(P470="","",P470)</f>
      </c>
      <c r="G479" s="269"/>
      <c r="H479" s="69">
        <f>IF(R473="","",R473)</f>
        <v>14</v>
      </c>
      <c r="I479" s="67" t="str">
        <f t="shared" si="105"/>
        <v>-</v>
      </c>
      <c r="J479" s="68">
        <f>IF(P473="","",P473)</f>
        <v>21</v>
      </c>
      <c r="K479" s="269"/>
      <c r="L479" s="69">
        <f>IF(R476="","",R476)</f>
      </c>
      <c r="M479" s="67">
        <f>IF(L479="","","-")</f>
      </c>
      <c r="N479" s="68">
        <f>IF(P476="","",P476)</f>
      </c>
      <c r="O479" s="95">
        <f>IF(Q476="","",Q476)</f>
      </c>
      <c r="P479" s="332"/>
      <c r="Q479" s="333"/>
      <c r="R479" s="333"/>
      <c r="S479" s="334"/>
      <c r="T479" s="70">
        <f>Y478</f>
        <v>1</v>
      </c>
      <c r="U479" s="71" t="s">
        <v>71</v>
      </c>
      <c r="V479" s="71">
        <f>Z478</f>
        <v>2</v>
      </c>
      <c r="W479" s="72" t="s">
        <v>65</v>
      </c>
      <c r="X479" s="1"/>
      <c r="Y479" s="51"/>
      <c r="Z479" s="52"/>
      <c r="AA479" s="51"/>
      <c r="AB479" s="52"/>
      <c r="AC479" s="53"/>
      <c r="AD479" s="52"/>
      <c r="AE479" s="52"/>
      <c r="AF479" s="53"/>
    </row>
    <row r="480" spans="2:28" ht="13.5" customHeight="1" thickBot="1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4"/>
      <c r="Z480" s="4"/>
      <c r="AA480" s="4"/>
      <c r="AB480" s="4"/>
    </row>
    <row r="481" spans="2:32" ht="13.5" customHeight="1">
      <c r="B481" s="377" t="s">
        <v>102</v>
      </c>
      <c r="C481" s="378"/>
      <c r="D481" s="361" t="str">
        <f>B483</f>
        <v>細川周斗</v>
      </c>
      <c r="E481" s="313"/>
      <c r="F481" s="313"/>
      <c r="G481" s="314"/>
      <c r="H481" s="312" t="str">
        <f>B486</f>
        <v>三好一彦</v>
      </c>
      <c r="I481" s="313"/>
      <c r="J481" s="313"/>
      <c r="K481" s="314"/>
      <c r="L481" s="312" t="str">
        <f>B489</f>
        <v>尾形起範</v>
      </c>
      <c r="M481" s="313"/>
      <c r="N481" s="313"/>
      <c r="O481" s="314"/>
      <c r="P481" s="312" t="str">
        <f>B492</f>
        <v>石川和哉</v>
      </c>
      <c r="Q481" s="313"/>
      <c r="R481" s="313"/>
      <c r="S481" s="351"/>
      <c r="T481" s="315" t="s">
        <v>110</v>
      </c>
      <c r="U481" s="316"/>
      <c r="V481" s="316"/>
      <c r="W481" s="317"/>
      <c r="X481" s="1"/>
      <c r="Y481" s="347" t="s">
        <v>61</v>
      </c>
      <c r="Z481" s="349"/>
      <c r="AA481" s="347" t="s">
        <v>62</v>
      </c>
      <c r="AB481" s="348"/>
      <c r="AC481" s="349"/>
      <c r="AD481" s="397" t="s">
        <v>63</v>
      </c>
      <c r="AE481" s="398"/>
      <c r="AF481" s="399"/>
    </row>
    <row r="482" spans="2:32" ht="13.5" customHeight="1" thickBot="1">
      <c r="B482" s="379"/>
      <c r="C482" s="380"/>
      <c r="D482" s="376" t="str">
        <f>B484</f>
        <v>細川華連</v>
      </c>
      <c r="E482" s="277"/>
      <c r="F482" s="277"/>
      <c r="G482" s="269"/>
      <c r="H482" s="276" t="str">
        <f>B487</f>
        <v>江戸智実</v>
      </c>
      <c r="I482" s="277"/>
      <c r="J482" s="277"/>
      <c r="K482" s="269"/>
      <c r="L482" s="276" t="str">
        <f>B490</f>
        <v>泉晶子</v>
      </c>
      <c r="M482" s="277"/>
      <c r="N482" s="277"/>
      <c r="O482" s="269"/>
      <c r="P482" s="276" t="str">
        <f>B493</f>
        <v>合田祥世</v>
      </c>
      <c r="Q482" s="277"/>
      <c r="R482" s="277"/>
      <c r="S482" s="350"/>
      <c r="T482" s="400" t="s">
        <v>111</v>
      </c>
      <c r="U482" s="401"/>
      <c r="V482" s="401"/>
      <c r="W482" s="402"/>
      <c r="X482" s="1"/>
      <c r="Y482" s="8" t="s">
        <v>64</v>
      </c>
      <c r="Z482" s="10" t="s">
        <v>65</v>
      </c>
      <c r="AA482" s="8" t="s">
        <v>66</v>
      </c>
      <c r="AB482" s="10" t="s">
        <v>67</v>
      </c>
      <c r="AC482" s="9" t="s">
        <v>68</v>
      </c>
      <c r="AD482" s="10" t="s">
        <v>69</v>
      </c>
      <c r="AE482" s="10" t="s">
        <v>67</v>
      </c>
      <c r="AF482" s="9" t="s">
        <v>68</v>
      </c>
    </row>
    <row r="483" spans="2:32" ht="13.5" customHeight="1">
      <c r="B483" s="124" t="s">
        <v>312</v>
      </c>
      <c r="C483" s="80" t="s">
        <v>313</v>
      </c>
      <c r="D483" s="341"/>
      <c r="E483" s="342"/>
      <c r="F483" s="342"/>
      <c r="G483" s="343"/>
      <c r="H483" s="139">
        <v>21</v>
      </c>
      <c r="I483" s="12" t="str">
        <f>IF(H483="","","-")</f>
        <v>-</v>
      </c>
      <c r="J483" s="140">
        <v>9</v>
      </c>
      <c r="K483" s="346" t="str">
        <f>IF(H483&lt;&gt;"",IF(H483&gt;J483,IF(H484&gt;J484,"○",IF(H485&gt;J485,"○","×")),IF(H484&gt;J484,IF(H485&gt;J485,"○","×"),"×")),"")</f>
        <v>○</v>
      </c>
      <c r="L483" s="139">
        <v>21</v>
      </c>
      <c r="M483" s="13" t="str">
        <f aca="true" t="shared" si="106" ref="M483:M488">IF(L483="","","-")</f>
        <v>-</v>
      </c>
      <c r="N483" s="141">
        <v>10</v>
      </c>
      <c r="O483" s="346" t="str">
        <f>IF(L483&lt;&gt;"",IF(L483&gt;N483,IF(L484&gt;N484,"○",IF(L485&gt;N485,"○","×")),IF(L484&gt;N484,IF(L485&gt;N485,"○","×"),"×")),"")</f>
        <v>○</v>
      </c>
      <c r="P483" s="142">
        <v>21</v>
      </c>
      <c r="Q483" s="13" t="str">
        <f aca="true" t="shared" si="107" ref="Q483:Q491">IF(P483="","","-")</f>
        <v>-</v>
      </c>
      <c r="R483" s="140">
        <v>5</v>
      </c>
      <c r="S483" s="308" t="str">
        <f>IF(P483&lt;&gt;"",IF(P483&gt;R483,IF(P484&gt;R484,"○",IF(P485&gt;R485,"○","×")),IF(P484&gt;R484,IF(P485&gt;R485,"○","×"),"×")),"")</f>
        <v>○</v>
      </c>
      <c r="T483" s="358" t="s">
        <v>415</v>
      </c>
      <c r="U483" s="359"/>
      <c r="V483" s="359"/>
      <c r="W483" s="360"/>
      <c r="X483" s="1"/>
      <c r="Y483" s="14"/>
      <c r="Z483" s="15"/>
      <c r="AA483" s="16"/>
      <c r="AB483" s="17"/>
      <c r="AC483" s="18"/>
      <c r="AD483" s="15"/>
      <c r="AE483" s="15"/>
      <c r="AF483" s="19"/>
    </row>
    <row r="484" spans="2:32" ht="13.5" customHeight="1">
      <c r="B484" s="124" t="s">
        <v>314</v>
      </c>
      <c r="C484" s="80" t="s">
        <v>315</v>
      </c>
      <c r="D484" s="344"/>
      <c r="E484" s="305"/>
      <c r="F484" s="305"/>
      <c r="G484" s="288"/>
      <c r="H484" s="139">
        <v>21</v>
      </c>
      <c r="I484" s="12" t="str">
        <f>IF(H484="","","-")</f>
        <v>-</v>
      </c>
      <c r="J484" s="143">
        <v>6</v>
      </c>
      <c r="K484" s="270"/>
      <c r="L484" s="139">
        <v>21</v>
      </c>
      <c r="M484" s="12" t="str">
        <f t="shared" si="106"/>
        <v>-</v>
      </c>
      <c r="N484" s="140">
        <v>12</v>
      </c>
      <c r="O484" s="270"/>
      <c r="P484" s="139">
        <v>20</v>
      </c>
      <c r="Q484" s="12" t="str">
        <f t="shared" si="107"/>
        <v>-</v>
      </c>
      <c r="R484" s="140">
        <v>21</v>
      </c>
      <c r="S484" s="296"/>
      <c r="T484" s="338"/>
      <c r="U484" s="339"/>
      <c r="V484" s="339"/>
      <c r="W484" s="340"/>
      <c r="X484" s="1"/>
      <c r="Y484" s="14">
        <f>COUNTIF(D483:S485,"○")</f>
        <v>3</v>
      </c>
      <c r="Z484" s="15">
        <f>COUNTIF(D483:S485,"×")</f>
        <v>0</v>
      </c>
      <c r="AA484" s="22">
        <f>(IF((D483&gt;F483),1,0))+(IF((D484&gt;F484),1,0))+(IF((D485&gt;F485),1,0))+(IF((H483&gt;J483),1,0))+(IF((H484&gt;J484),1,0))+(IF((H485&gt;J485),1,0))+(IF((L483&gt;N483),1,0))+(IF((L484&gt;N484),1,0))+(IF((L485&gt;N485),1,0))+(IF((P483&gt;R483),1,0))+(IF((P484&gt;R484),1,0))+(IF((P485&gt;R485),1,0))</f>
        <v>6</v>
      </c>
      <c r="AB484" s="23">
        <f>(IF((D483&lt;F483),1,0))+(IF((D484&lt;F484),1,0))+(IF((D485&lt;F485),1,0))+(IF((H483&lt;J483),1,0))+(IF((H484&lt;J484),1,0))+(IF((H485&lt;J485),1,0))+(IF((L483&lt;N483),1,0))+(IF((L484&lt;N484),1,0))+(IF((L485&lt;N485),1,0))+(IF((P483&lt;R483),1,0))+(IF((P484&lt;R484),1,0))+(IF((P485&lt;R485),1,0))</f>
        <v>1</v>
      </c>
      <c r="AC484" s="24">
        <f>AA484-AB484</f>
        <v>5</v>
      </c>
      <c r="AD484" s="15">
        <f>SUM(D483:D485,H483:H485,L483:L485,P483:P485)</f>
        <v>146</v>
      </c>
      <c r="AE484" s="15">
        <f>SUM(F483:F485,J483:J485,N483:N485,R483:R485)</f>
        <v>78</v>
      </c>
      <c r="AF484" s="19">
        <f>AD484-AE484</f>
        <v>68</v>
      </c>
    </row>
    <row r="485" spans="2:32" ht="13.5" customHeight="1">
      <c r="B485" s="85"/>
      <c r="C485" s="81" t="s">
        <v>84</v>
      </c>
      <c r="D485" s="345"/>
      <c r="E485" s="262"/>
      <c r="F485" s="262"/>
      <c r="G485" s="263"/>
      <c r="H485" s="144"/>
      <c r="I485" s="12">
        <f>IF(H485="","","-")</f>
      </c>
      <c r="J485" s="145"/>
      <c r="K485" s="271"/>
      <c r="L485" s="144"/>
      <c r="M485" s="28">
        <f t="shared" si="106"/>
      </c>
      <c r="N485" s="145"/>
      <c r="O485" s="270"/>
      <c r="P485" s="144">
        <v>21</v>
      </c>
      <c r="Q485" s="28" t="str">
        <f t="shared" si="107"/>
        <v>-</v>
      </c>
      <c r="R485" s="145">
        <v>15</v>
      </c>
      <c r="S485" s="296"/>
      <c r="T485" s="29">
        <f>Y484</f>
        <v>3</v>
      </c>
      <c r="U485" s="30" t="s">
        <v>71</v>
      </c>
      <c r="V485" s="30">
        <f>Z484</f>
        <v>0</v>
      </c>
      <c r="W485" s="31" t="s">
        <v>65</v>
      </c>
      <c r="X485" s="1"/>
      <c r="Y485" s="14"/>
      <c r="Z485" s="15"/>
      <c r="AA485" s="14"/>
      <c r="AB485" s="15"/>
      <c r="AC485" s="19"/>
      <c r="AD485" s="15"/>
      <c r="AE485" s="15"/>
      <c r="AF485" s="19"/>
    </row>
    <row r="486" spans="2:32" ht="13.5" customHeight="1">
      <c r="B486" s="124" t="s">
        <v>316</v>
      </c>
      <c r="C486" s="128" t="s">
        <v>374</v>
      </c>
      <c r="D486" s="38">
        <f>IF(J483="","",J483)</f>
        <v>9</v>
      </c>
      <c r="E486" s="12" t="str">
        <f aca="true" t="shared" si="108" ref="E486:E494">IF(D486="","","-")</f>
        <v>-</v>
      </c>
      <c r="F486" s="39">
        <f>IF(H483="","",H483)</f>
        <v>21</v>
      </c>
      <c r="G486" s="298" t="str">
        <f>IF(K483="","",IF(K483="○","×",IF(K483="×","○")))</f>
        <v>×</v>
      </c>
      <c r="H486" s="301"/>
      <c r="I486" s="302"/>
      <c r="J486" s="302"/>
      <c r="K486" s="303"/>
      <c r="L486" s="139">
        <v>14</v>
      </c>
      <c r="M486" s="12" t="str">
        <f t="shared" si="106"/>
        <v>-</v>
      </c>
      <c r="N486" s="140">
        <v>21</v>
      </c>
      <c r="O486" s="375" t="str">
        <f>IF(L486&lt;&gt;"",IF(L486&gt;N486,IF(L487&gt;N487,"○",IF(L488&gt;N488,"○","×")),IF(L487&gt;N487,IF(L488&gt;N488,"○","×"),"×")),"")</f>
        <v>×</v>
      </c>
      <c r="P486" s="139">
        <v>15</v>
      </c>
      <c r="Q486" s="12" t="str">
        <f t="shared" si="107"/>
        <v>-</v>
      </c>
      <c r="R486" s="140">
        <v>21</v>
      </c>
      <c r="S486" s="295" t="str">
        <f>IF(P486&lt;&gt;"",IF(P486&gt;R486,IF(P487&gt;R487,"○",IF(P488&gt;R488,"○","×")),IF(P487&gt;R487,IF(P488&gt;R488,"○","×"),"×")),"")</f>
        <v>×</v>
      </c>
      <c r="T486" s="335" t="s">
        <v>416</v>
      </c>
      <c r="U486" s="336"/>
      <c r="V486" s="336"/>
      <c r="W486" s="337"/>
      <c r="X486" s="1"/>
      <c r="Y486" s="16"/>
      <c r="Z486" s="17"/>
      <c r="AA486" s="16"/>
      <c r="AB486" s="17"/>
      <c r="AC486" s="18"/>
      <c r="AD486" s="17"/>
      <c r="AE486" s="17"/>
      <c r="AF486" s="18"/>
    </row>
    <row r="487" spans="2:32" ht="13.5" customHeight="1">
      <c r="B487" s="124" t="s">
        <v>317</v>
      </c>
      <c r="C487" s="80" t="s">
        <v>375</v>
      </c>
      <c r="D487" s="38">
        <f>IF(J484="","",J484)</f>
        <v>6</v>
      </c>
      <c r="E487" s="12" t="str">
        <f t="shared" si="108"/>
        <v>-</v>
      </c>
      <c r="F487" s="39">
        <f>IF(H484="","",H484)</f>
        <v>21</v>
      </c>
      <c r="G487" s="299" t="str">
        <f>IF(I484="","",I484)</f>
        <v>-</v>
      </c>
      <c r="H487" s="304"/>
      <c r="I487" s="305"/>
      <c r="J487" s="305"/>
      <c r="K487" s="288"/>
      <c r="L487" s="139">
        <v>20</v>
      </c>
      <c r="M487" s="12" t="str">
        <f t="shared" si="106"/>
        <v>-</v>
      </c>
      <c r="N487" s="140">
        <v>21</v>
      </c>
      <c r="O487" s="270"/>
      <c r="P487" s="139">
        <v>7</v>
      </c>
      <c r="Q487" s="12" t="str">
        <f t="shared" si="107"/>
        <v>-</v>
      </c>
      <c r="R487" s="140">
        <v>21</v>
      </c>
      <c r="S487" s="296"/>
      <c r="T487" s="338"/>
      <c r="U487" s="339"/>
      <c r="V487" s="339"/>
      <c r="W487" s="340"/>
      <c r="X487" s="1"/>
      <c r="Y487" s="14">
        <f>COUNTIF(D486:S488,"○")</f>
        <v>0</v>
      </c>
      <c r="Z487" s="15">
        <f>COUNTIF(D486:S488,"×")</f>
        <v>3</v>
      </c>
      <c r="AA487" s="22">
        <f>(IF((D486&gt;F486),1,0))+(IF((D487&gt;F487),1,0))+(IF((D488&gt;F488),1,0))+(IF((H486&gt;J486),1,0))+(IF((H487&gt;J487),1,0))+(IF((H488&gt;J488),1,0))+(IF((L486&gt;N486),1,0))+(IF((L487&gt;N487),1,0))+(IF((L488&gt;N488),1,0))+(IF((P486&gt;R486),1,0))+(IF((P487&gt;R487),1,0))+(IF((P488&gt;R488),1,0))</f>
        <v>0</v>
      </c>
      <c r="AB487" s="23">
        <f>(IF((D486&lt;F486),1,0))+(IF((D487&lt;F487),1,0))+(IF((D488&lt;F488),1,0))+(IF((H486&lt;J486),1,0))+(IF((H487&lt;J487),1,0))+(IF((H488&lt;J488),1,0))+(IF((L486&lt;N486),1,0))+(IF((L487&lt;N487),1,0))+(IF((L488&lt;N488),1,0))+(IF((P486&lt;R486),1,0))+(IF((P487&lt;R487),1,0))+(IF((P488&lt;R488),1,0))</f>
        <v>6</v>
      </c>
      <c r="AC487" s="24">
        <f>AA487-AB487</f>
        <v>-6</v>
      </c>
      <c r="AD487" s="15">
        <f>SUM(D486:D488,H486:H488,L486:L488,P486:P488)</f>
        <v>71</v>
      </c>
      <c r="AE487" s="15">
        <f>SUM(F486:F488,J486:J488,N486:N488,R486:R488)</f>
        <v>126</v>
      </c>
      <c r="AF487" s="19">
        <f>AD487-AE487</f>
        <v>-55</v>
      </c>
    </row>
    <row r="488" spans="2:32" ht="13.5" customHeight="1">
      <c r="B488" s="85"/>
      <c r="C488" s="131" t="s">
        <v>86</v>
      </c>
      <c r="D488" s="48">
        <f>IF(J485="","",J485)</f>
      </c>
      <c r="E488" s="12">
        <f t="shared" si="108"/>
      </c>
      <c r="F488" s="49">
        <f>IF(H485="","",H485)</f>
      </c>
      <c r="G488" s="323">
        <f>IF(I485="","",I485)</f>
      </c>
      <c r="H488" s="272"/>
      <c r="I488" s="262"/>
      <c r="J488" s="262"/>
      <c r="K488" s="263"/>
      <c r="L488" s="144"/>
      <c r="M488" s="12">
        <f t="shared" si="106"/>
      </c>
      <c r="N488" s="145"/>
      <c r="O488" s="271"/>
      <c r="P488" s="144"/>
      <c r="Q488" s="28">
        <f t="shared" si="107"/>
      </c>
      <c r="R488" s="145"/>
      <c r="S488" s="297"/>
      <c r="T488" s="29">
        <f>Y487</f>
        <v>0</v>
      </c>
      <c r="U488" s="30" t="s">
        <v>71</v>
      </c>
      <c r="V488" s="30">
        <f>Z487</f>
        <v>3</v>
      </c>
      <c r="W488" s="31" t="s">
        <v>65</v>
      </c>
      <c r="X488" s="1"/>
      <c r="Y488" s="51"/>
      <c r="Z488" s="52"/>
      <c r="AA488" s="51"/>
      <c r="AB488" s="52"/>
      <c r="AC488" s="53"/>
      <c r="AD488" s="52"/>
      <c r="AE488" s="52"/>
      <c r="AF488" s="53"/>
    </row>
    <row r="489" spans="2:32" ht="13.5" customHeight="1">
      <c r="B489" s="79" t="s">
        <v>318</v>
      </c>
      <c r="C489" s="80" t="s">
        <v>371</v>
      </c>
      <c r="D489" s="38">
        <f>IF(N483="","",N483)</f>
        <v>10</v>
      </c>
      <c r="E489" s="55" t="str">
        <f t="shared" si="108"/>
        <v>-</v>
      </c>
      <c r="F489" s="39">
        <f>IF(L483="","",L483)</f>
        <v>21</v>
      </c>
      <c r="G489" s="298" t="str">
        <f>IF(O483="","",IF(O483="○","×",IF(O483="×","○")))</f>
        <v>×</v>
      </c>
      <c r="H489" s="56">
        <f>IF(N486="","",N486)</f>
        <v>21</v>
      </c>
      <c r="I489" s="12" t="str">
        <f aca="true" t="shared" si="109" ref="I489:I494">IF(H489="","","-")</f>
        <v>-</v>
      </c>
      <c r="J489" s="39">
        <f>IF(L486="","",L486)</f>
        <v>14</v>
      </c>
      <c r="K489" s="298" t="str">
        <f>IF(O486="","",IF(O486="○","×",IF(O486="×","○")))</f>
        <v>○</v>
      </c>
      <c r="L489" s="301"/>
      <c r="M489" s="302"/>
      <c r="N489" s="302"/>
      <c r="O489" s="303"/>
      <c r="P489" s="139">
        <v>15</v>
      </c>
      <c r="Q489" s="12" t="str">
        <f t="shared" si="107"/>
        <v>-</v>
      </c>
      <c r="R489" s="140">
        <v>21</v>
      </c>
      <c r="S489" s="296" t="str">
        <f>IF(P489&lt;&gt;"",IF(P489&gt;R489,IF(P490&gt;R490,"○",IF(P491&gt;R491,"○","×")),IF(P490&gt;R490,IF(P491&gt;R491,"○","×"),"×")),"")</f>
        <v>×</v>
      </c>
      <c r="T489" s="335" t="s">
        <v>418</v>
      </c>
      <c r="U489" s="336"/>
      <c r="V489" s="336"/>
      <c r="W489" s="337"/>
      <c r="X489" s="1"/>
      <c r="Y489" s="14"/>
      <c r="Z489" s="15"/>
      <c r="AA489" s="14"/>
      <c r="AB489" s="15"/>
      <c r="AC489" s="19"/>
      <c r="AD489" s="15"/>
      <c r="AE489" s="15"/>
      <c r="AF489" s="19"/>
    </row>
    <row r="490" spans="2:32" ht="13.5" customHeight="1">
      <c r="B490" s="79" t="s">
        <v>319</v>
      </c>
      <c r="C490" s="80" t="s">
        <v>371</v>
      </c>
      <c r="D490" s="38">
        <f>IF(N484="","",N484)</f>
        <v>12</v>
      </c>
      <c r="E490" s="12" t="str">
        <f t="shared" si="108"/>
        <v>-</v>
      </c>
      <c r="F490" s="39">
        <f>IF(L484="","",L484)</f>
        <v>21</v>
      </c>
      <c r="G490" s="299">
        <f>IF(I487="","",I487)</f>
      </c>
      <c r="H490" s="56">
        <f>IF(N487="","",N487)</f>
        <v>21</v>
      </c>
      <c r="I490" s="12" t="str">
        <f t="shared" si="109"/>
        <v>-</v>
      </c>
      <c r="J490" s="39">
        <f>IF(L487="","",L487)</f>
        <v>20</v>
      </c>
      <c r="K490" s="299" t="str">
        <f>IF(M487="","",M487)</f>
        <v>-</v>
      </c>
      <c r="L490" s="304"/>
      <c r="M490" s="305"/>
      <c r="N490" s="305"/>
      <c r="O490" s="288"/>
      <c r="P490" s="139">
        <v>15</v>
      </c>
      <c r="Q490" s="12" t="str">
        <f t="shared" si="107"/>
        <v>-</v>
      </c>
      <c r="R490" s="140">
        <v>21</v>
      </c>
      <c r="S490" s="296"/>
      <c r="T490" s="338"/>
      <c r="U490" s="339"/>
      <c r="V490" s="339"/>
      <c r="W490" s="340"/>
      <c r="X490" s="1"/>
      <c r="Y490" s="14">
        <f>COUNTIF(D489:S491,"○")</f>
        <v>1</v>
      </c>
      <c r="Z490" s="15">
        <f>COUNTIF(D489:S491,"×")</f>
        <v>2</v>
      </c>
      <c r="AA490" s="22">
        <f>(IF((D489&gt;F489),1,0))+(IF((D490&gt;F490),1,0))+(IF((D491&gt;F491),1,0))+(IF((H489&gt;J489),1,0))+(IF((H490&gt;J490),1,0))+(IF((H491&gt;J491),1,0))+(IF((L489&gt;N489),1,0))+(IF((L490&gt;N490),1,0))+(IF((L491&gt;N491),1,0))+(IF((P489&gt;R489),1,0))+(IF((P490&gt;R490),1,0))+(IF((P491&gt;R491),1,0))</f>
        <v>2</v>
      </c>
      <c r="AB490" s="23">
        <f>(IF((D489&lt;F489),1,0))+(IF((D490&lt;F490),1,0))+(IF((D491&lt;F491),1,0))+(IF((H489&lt;J489),1,0))+(IF((H490&lt;J490),1,0))+(IF((H491&lt;J491),1,0))+(IF((L489&lt;N489),1,0))+(IF((L490&lt;N490),1,0))+(IF((L491&lt;N491),1,0))+(IF((P489&lt;R489),1,0))+(IF((P490&lt;R490),1,0))+(IF((P491&lt;R491),1,0))</f>
        <v>4</v>
      </c>
      <c r="AC490" s="24">
        <f>AA490-AB490</f>
        <v>-2</v>
      </c>
      <c r="AD490" s="15">
        <f>SUM(D489:D491,H489:H491,L489:L491,P489:P491)</f>
        <v>94</v>
      </c>
      <c r="AE490" s="15">
        <f>SUM(F489:F491,J489:J491,N489:N491,R489:R491)</f>
        <v>118</v>
      </c>
      <c r="AF490" s="19">
        <f>AD490-AE490</f>
        <v>-24</v>
      </c>
    </row>
    <row r="491" spans="2:32" ht="13.5" customHeight="1">
      <c r="B491" s="85"/>
      <c r="C491" s="81" t="s">
        <v>86</v>
      </c>
      <c r="D491" s="48">
        <f>IF(N485="","",N485)</f>
      </c>
      <c r="E491" s="28">
        <f t="shared" si="108"/>
      </c>
      <c r="F491" s="49">
        <f>IF(L485="","",L485)</f>
      </c>
      <c r="G491" s="323">
        <f>IF(I488="","",I488)</f>
      </c>
      <c r="H491" s="60">
        <f>IF(N488="","",N488)</f>
      </c>
      <c r="I491" s="12">
        <f t="shared" si="109"/>
      </c>
      <c r="J491" s="49">
        <f>IF(L488="","",L488)</f>
      </c>
      <c r="K491" s="323">
        <f>IF(M488="","",M488)</f>
      </c>
      <c r="L491" s="272"/>
      <c r="M491" s="262"/>
      <c r="N491" s="262"/>
      <c r="O491" s="263"/>
      <c r="P491" s="144"/>
      <c r="Q491" s="12">
        <f t="shared" si="107"/>
      </c>
      <c r="R491" s="145"/>
      <c r="S491" s="297"/>
      <c r="T491" s="29">
        <f>Y490</f>
        <v>1</v>
      </c>
      <c r="U491" s="30" t="s">
        <v>71</v>
      </c>
      <c r="V491" s="30">
        <f>Z490</f>
        <v>2</v>
      </c>
      <c r="W491" s="31" t="s">
        <v>65</v>
      </c>
      <c r="X491" s="1"/>
      <c r="Y491" s="14"/>
      <c r="Z491" s="15"/>
      <c r="AA491" s="14"/>
      <c r="AB491" s="15"/>
      <c r="AC491" s="19"/>
      <c r="AD491" s="15"/>
      <c r="AE491" s="15"/>
      <c r="AF491" s="19"/>
    </row>
    <row r="492" spans="2:32" ht="13.5" customHeight="1">
      <c r="B492" s="82" t="s">
        <v>320</v>
      </c>
      <c r="C492" s="128" t="s">
        <v>109</v>
      </c>
      <c r="D492" s="38">
        <f>IF(R483="","",R483)</f>
        <v>5</v>
      </c>
      <c r="E492" s="12" t="str">
        <f t="shared" si="108"/>
        <v>-</v>
      </c>
      <c r="F492" s="39">
        <f>IF(P483="","",P483)</f>
        <v>21</v>
      </c>
      <c r="G492" s="324" t="str">
        <f>IF(S483="","",IF(S483="○","×",IF(S483="×","○")))</f>
        <v>×</v>
      </c>
      <c r="H492" s="56">
        <f>IF(R486="","",R486)</f>
        <v>21</v>
      </c>
      <c r="I492" s="55" t="str">
        <f t="shared" si="109"/>
        <v>-</v>
      </c>
      <c r="J492" s="39">
        <f>IF(P486="","",P486)</f>
        <v>15</v>
      </c>
      <c r="K492" s="324" t="str">
        <f>IF(S486="","",IF(S486="○","×",IF(S486="×","○")))</f>
        <v>○</v>
      </c>
      <c r="L492" s="61">
        <f>IF(R489="","",R489)</f>
        <v>21</v>
      </c>
      <c r="M492" s="12" t="str">
        <f>IF(L492="","","-")</f>
        <v>-</v>
      </c>
      <c r="N492" s="62">
        <f>IF(P489="","",P489)</f>
        <v>15</v>
      </c>
      <c r="O492" s="40" t="str">
        <f>IF(S489="","",IF(S489="○","×",IF(S489="×","○")))</f>
        <v>○</v>
      </c>
      <c r="P492" s="326"/>
      <c r="Q492" s="327"/>
      <c r="R492" s="327"/>
      <c r="S492" s="328"/>
      <c r="T492" s="335" t="s">
        <v>417</v>
      </c>
      <c r="U492" s="336"/>
      <c r="V492" s="336"/>
      <c r="W492" s="337"/>
      <c r="X492" s="1"/>
      <c r="Y492" s="16"/>
      <c r="Z492" s="17"/>
      <c r="AA492" s="16"/>
      <c r="AB492" s="17"/>
      <c r="AC492" s="18"/>
      <c r="AD492" s="17"/>
      <c r="AE492" s="17"/>
      <c r="AF492" s="18"/>
    </row>
    <row r="493" spans="2:32" ht="13.5" customHeight="1">
      <c r="B493" s="79" t="s">
        <v>321</v>
      </c>
      <c r="C493" s="80" t="s">
        <v>109</v>
      </c>
      <c r="D493" s="38">
        <f>IF(R484="","",R484)</f>
        <v>21</v>
      </c>
      <c r="E493" s="12" t="str">
        <f t="shared" si="108"/>
        <v>-</v>
      </c>
      <c r="F493" s="39">
        <f>IF(P484="","",P484)</f>
        <v>20</v>
      </c>
      <c r="G493" s="325"/>
      <c r="H493" s="56">
        <f>IF(R487="","",R487)</f>
        <v>21</v>
      </c>
      <c r="I493" s="12" t="str">
        <f t="shared" si="109"/>
        <v>-</v>
      </c>
      <c r="J493" s="39">
        <f>IF(P487="","",P487)</f>
        <v>7</v>
      </c>
      <c r="K493" s="325"/>
      <c r="L493" s="56">
        <f>IF(R490="","",R490)</f>
        <v>21</v>
      </c>
      <c r="M493" s="12" t="str">
        <f>IF(L493="","","-")</f>
        <v>-</v>
      </c>
      <c r="N493" s="39">
        <f>IF(P490="","",P490)</f>
        <v>15</v>
      </c>
      <c r="O493" s="41" t="str">
        <f>IF(Q490="","",Q490)</f>
        <v>-</v>
      </c>
      <c r="P493" s="329"/>
      <c r="Q493" s="330"/>
      <c r="R493" s="330"/>
      <c r="S493" s="331"/>
      <c r="T493" s="338"/>
      <c r="U493" s="339"/>
      <c r="V493" s="339"/>
      <c r="W493" s="340"/>
      <c r="X493" s="1"/>
      <c r="Y493" s="14">
        <f>COUNTIF(D492:S494,"○")</f>
        <v>2</v>
      </c>
      <c r="Z493" s="15">
        <f>COUNTIF(D492:S494,"×")</f>
        <v>1</v>
      </c>
      <c r="AA493" s="22">
        <f>(IF((D492&gt;F492),1,0))+(IF((D493&gt;F493),1,0))+(IF((D494&gt;F494),1,0))+(IF((H492&gt;J492),1,0))+(IF((H493&gt;J493),1,0))+(IF((H494&gt;J494),1,0))+(IF((L492&gt;N492),1,0))+(IF((L493&gt;N493),1,0))+(IF((L494&gt;N494),1,0))+(IF((P492&gt;R492),1,0))+(IF((P493&gt;R493),1,0))+(IF((P494&gt;R494),1,0))</f>
        <v>5</v>
      </c>
      <c r="AB493" s="23">
        <f>(IF((D492&lt;F492),1,0))+(IF((D493&lt;F493),1,0))+(IF((D494&lt;F494),1,0))+(IF((H492&lt;J492),1,0))+(IF((H493&lt;J493),1,0))+(IF((H494&lt;J494),1,0))+(IF((L492&lt;N492),1,0))+(IF((L493&lt;N493),1,0))+(IF((L494&lt;N494),1,0))+(IF((P492&lt;R492),1,0))+(IF((P493&lt;R493),1,0))+(IF((P494&lt;R494),1,0))</f>
        <v>2</v>
      </c>
      <c r="AC493" s="24">
        <f>AA493-AB493</f>
        <v>3</v>
      </c>
      <c r="AD493" s="15">
        <f>SUM(D492:D494,H492:H494,L492:L494,P492:P494)</f>
        <v>125</v>
      </c>
      <c r="AE493" s="15">
        <f>SUM(F492:F494,J492:J494,N492:N494,R492:R494)</f>
        <v>114</v>
      </c>
      <c r="AF493" s="19">
        <f>AD493-AE493</f>
        <v>11</v>
      </c>
    </row>
    <row r="494" spans="2:32" ht="13.5" customHeight="1" thickBot="1">
      <c r="B494" s="93"/>
      <c r="C494" s="94" t="s">
        <v>10</v>
      </c>
      <c r="D494" s="66">
        <f>IF(R485="","",R485)</f>
        <v>15</v>
      </c>
      <c r="E494" s="67" t="str">
        <f t="shared" si="108"/>
        <v>-</v>
      </c>
      <c r="F494" s="68">
        <f>IF(P485="","",P485)</f>
        <v>21</v>
      </c>
      <c r="G494" s="269"/>
      <c r="H494" s="69">
        <f>IF(R488="","",R488)</f>
      </c>
      <c r="I494" s="67">
        <f t="shared" si="109"/>
      </c>
      <c r="J494" s="68">
        <f>IF(P488="","",P488)</f>
      </c>
      <c r="K494" s="269"/>
      <c r="L494" s="69">
        <f>IF(R491="","",R491)</f>
      </c>
      <c r="M494" s="67">
        <f>IF(L494="","","-")</f>
      </c>
      <c r="N494" s="68">
        <f>IF(P491="","",P491)</f>
      </c>
      <c r="O494" s="95">
        <f>IF(Q491="","",Q491)</f>
      </c>
      <c r="P494" s="332"/>
      <c r="Q494" s="333"/>
      <c r="R494" s="333"/>
      <c r="S494" s="334"/>
      <c r="T494" s="70">
        <f>Y493</f>
        <v>2</v>
      </c>
      <c r="U494" s="71" t="s">
        <v>71</v>
      </c>
      <c r="V494" s="71">
        <f>Z493</f>
        <v>1</v>
      </c>
      <c r="W494" s="72" t="s">
        <v>65</v>
      </c>
      <c r="X494" s="1"/>
      <c r="Y494" s="51"/>
      <c r="Z494" s="52"/>
      <c r="AA494" s="51"/>
      <c r="AB494" s="52"/>
      <c r="AC494" s="53"/>
      <c r="AD494" s="52"/>
      <c r="AE494" s="52"/>
      <c r="AF494" s="53"/>
    </row>
    <row r="495" spans="2:28" ht="13.5" customHeight="1" thickBot="1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4"/>
      <c r="Z495" s="4"/>
      <c r="AA495" s="4"/>
      <c r="AB495" s="4"/>
    </row>
    <row r="496" spans="2:32" ht="13.5" customHeight="1">
      <c r="B496" s="377" t="s">
        <v>103</v>
      </c>
      <c r="C496" s="378"/>
      <c r="D496" s="361" t="str">
        <f>B498</f>
        <v>藤井尊章</v>
      </c>
      <c r="E496" s="313"/>
      <c r="F496" s="313"/>
      <c r="G496" s="314"/>
      <c r="H496" s="312" t="str">
        <f>B501</f>
        <v>末廣義美</v>
      </c>
      <c r="I496" s="313"/>
      <c r="J496" s="313"/>
      <c r="K496" s="314"/>
      <c r="L496" s="312" t="str">
        <f>B504</f>
        <v>末光孝行</v>
      </c>
      <c r="M496" s="313"/>
      <c r="N496" s="313"/>
      <c r="O496" s="314"/>
      <c r="P496" s="312" t="str">
        <f>B507</f>
        <v>森井</v>
      </c>
      <c r="Q496" s="313"/>
      <c r="R496" s="313"/>
      <c r="S496" s="351"/>
      <c r="T496" s="315" t="s">
        <v>110</v>
      </c>
      <c r="U496" s="316"/>
      <c r="V496" s="316"/>
      <c r="W496" s="317"/>
      <c r="X496" s="1"/>
      <c r="Y496" s="347" t="s">
        <v>61</v>
      </c>
      <c r="Z496" s="349"/>
      <c r="AA496" s="347" t="s">
        <v>62</v>
      </c>
      <c r="AB496" s="348"/>
      <c r="AC496" s="349"/>
      <c r="AD496" s="397" t="s">
        <v>63</v>
      </c>
      <c r="AE496" s="398"/>
      <c r="AF496" s="399"/>
    </row>
    <row r="497" spans="2:32" ht="13.5" customHeight="1" thickBot="1">
      <c r="B497" s="379"/>
      <c r="C497" s="380"/>
      <c r="D497" s="376" t="str">
        <f>B499</f>
        <v>高橋登子</v>
      </c>
      <c r="E497" s="277"/>
      <c r="F497" s="277"/>
      <c r="G497" s="269"/>
      <c r="H497" s="276" t="str">
        <f>B502</f>
        <v>酒井恵子</v>
      </c>
      <c r="I497" s="277"/>
      <c r="J497" s="277"/>
      <c r="K497" s="269"/>
      <c r="L497" s="276" t="str">
        <f>B505</f>
        <v>田井真由美</v>
      </c>
      <c r="M497" s="277"/>
      <c r="N497" s="277"/>
      <c r="O497" s="269"/>
      <c r="P497" s="276" t="str">
        <f>B508</f>
        <v>石川雪菜</v>
      </c>
      <c r="Q497" s="277"/>
      <c r="R497" s="277"/>
      <c r="S497" s="350"/>
      <c r="T497" s="400" t="s">
        <v>111</v>
      </c>
      <c r="U497" s="401"/>
      <c r="V497" s="401"/>
      <c r="W497" s="402"/>
      <c r="X497" s="1"/>
      <c r="Y497" s="8" t="s">
        <v>64</v>
      </c>
      <c r="Z497" s="10" t="s">
        <v>65</v>
      </c>
      <c r="AA497" s="8" t="s">
        <v>66</v>
      </c>
      <c r="AB497" s="10" t="s">
        <v>67</v>
      </c>
      <c r="AC497" s="9" t="s">
        <v>68</v>
      </c>
      <c r="AD497" s="10" t="s">
        <v>69</v>
      </c>
      <c r="AE497" s="10" t="s">
        <v>67</v>
      </c>
      <c r="AF497" s="9" t="s">
        <v>68</v>
      </c>
    </row>
    <row r="498" spans="2:32" ht="13.5" customHeight="1">
      <c r="B498" s="124" t="s">
        <v>322</v>
      </c>
      <c r="C498" s="80" t="s">
        <v>288</v>
      </c>
      <c r="D498" s="341"/>
      <c r="E498" s="342"/>
      <c r="F498" s="342"/>
      <c r="G498" s="343"/>
      <c r="H498" s="139">
        <v>20</v>
      </c>
      <c r="I498" s="12" t="str">
        <f>IF(H498="","","-")</f>
        <v>-</v>
      </c>
      <c r="J498" s="140">
        <v>21</v>
      </c>
      <c r="K498" s="346" t="str">
        <f>IF(H498&lt;&gt;"",IF(H498&gt;J498,IF(H499&gt;J499,"○",IF(H500&gt;J500,"○","×")),IF(H499&gt;J499,IF(H500&gt;J500,"○","×"),"×")),"")</f>
        <v>○</v>
      </c>
      <c r="L498" s="139">
        <v>21</v>
      </c>
      <c r="M498" s="13" t="str">
        <f aca="true" t="shared" si="110" ref="M498:M503">IF(L498="","","-")</f>
        <v>-</v>
      </c>
      <c r="N498" s="141">
        <v>9</v>
      </c>
      <c r="O498" s="346" t="str">
        <f>IF(L498&lt;&gt;"",IF(L498&gt;N498,IF(L499&gt;N499,"○",IF(L500&gt;N500,"○","×")),IF(L499&gt;N499,IF(L500&gt;N500,"○","×"),"×")),"")</f>
        <v>○</v>
      </c>
      <c r="P498" s="142">
        <v>20</v>
      </c>
      <c r="Q498" s="13" t="str">
        <f aca="true" t="shared" si="111" ref="Q498:Q506">IF(P498="","","-")</f>
        <v>-</v>
      </c>
      <c r="R498" s="140">
        <v>21</v>
      </c>
      <c r="S498" s="308" t="str">
        <f>IF(P498&lt;&gt;"",IF(P498&gt;R498,IF(P499&gt;R499,"○",IF(P500&gt;R500,"○","×")),IF(P499&gt;R499,IF(P500&gt;R500,"○","×"),"×")),"")</f>
        <v>○</v>
      </c>
      <c r="T498" s="358" t="s">
        <v>415</v>
      </c>
      <c r="U498" s="359"/>
      <c r="V498" s="359"/>
      <c r="W498" s="360"/>
      <c r="X498" s="1"/>
      <c r="Y498" s="14"/>
      <c r="Z498" s="15"/>
      <c r="AA498" s="16"/>
      <c r="AB498" s="17"/>
      <c r="AC498" s="18"/>
      <c r="AD498" s="15"/>
      <c r="AE498" s="15"/>
      <c r="AF498" s="19"/>
    </row>
    <row r="499" spans="2:32" ht="13.5" customHeight="1">
      <c r="B499" s="124" t="s">
        <v>323</v>
      </c>
      <c r="C499" s="80" t="s">
        <v>288</v>
      </c>
      <c r="D499" s="344"/>
      <c r="E499" s="305"/>
      <c r="F499" s="305"/>
      <c r="G499" s="288"/>
      <c r="H499" s="139">
        <v>21</v>
      </c>
      <c r="I499" s="12" t="str">
        <f>IF(H499="","","-")</f>
        <v>-</v>
      </c>
      <c r="J499" s="143">
        <v>9</v>
      </c>
      <c r="K499" s="270"/>
      <c r="L499" s="139">
        <v>21</v>
      </c>
      <c r="M499" s="12" t="str">
        <f t="shared" si="110"/>
        <v>-</v>
      </c>
      <c r="N499" s="140">
        <v>18</v>
      </c>
      <c r="O499" s="270"/>
      <c r="P499" s="139">
        <v>21</v>
      </c>
      <c r="Q499" s="12" t="str">
        <f t="shared" si="111"/>
        <v>-</v>
      </c>
      <c r="R499" s="140">
        <v>19</v>
      </c>
      <c r="S499" s="296"/>
      <c r="T499" s="338"/>
      <c r="U499" s="339"/>
      <c r="V499" s="339"/>
      <c r="W499" s="340"/>
      <c r="X499" s="1"/>
      <c r="Y499" s="14">
        <f>COUNTIF(D498:S500,"○")</f>
        <v>3</v>
      </c>
      <c r="Z499" s="15">
        <f>COUNTIF(D498:S500,"×")</f>
        <v>0</v>
      </c>
      <c r="AA499" s="22">
        <f>(IF((D498&gt;F498),1,0))+(IF((D499&gt;F499),1,0))+(IF((D500&gt;F500),1,0))+(IF((H498&gt;J498),1,0))+(IF((H499&gt;J499),1,0))+(IF((H500&gt;J500),1,0))+(IF((L498&gt;N498),1,0))+(IF((L499&gt;N499),1,0))+(IF((L500&gt;N500),1,0))+(IF((P498&gt;R498),1,0))+(IF((P499&gt;R499),1,0))+(IF((P500&gt;R500),1,0))</f>
        <v>6</v>
      </c>
      <c r="AB499" s="23">
        <f>(IF((D498&lt;F498),1,0))+(IF((D499&lt;F499),1,0))+(IF((D500&lt;F500),1,0))+(IF((H498&lt;J498),1,0))+(IF((H499&lt;J499),1,0))+(IF((H500&lt;J500),1,0))+(IF((L498&lt;N498),1,0))+(IF((L499&lt;N499),1,0))+(IF((L500&lt;N500),1,0))+(IF((P498&lt;R498),1,0))+(IF((P499&lt;R499),1,0))+(IF((P500&lt;R500),1,0))</f>
        <v>2</v>
      </c>
      <c r="AC499" s="24">
        <f>AA499-AB499</f>
        <v>4</v>
      </c>
      <c r="AD499" s="15">
        <f>SUM(D498:D500,H498:H500,L498:L500,P498:P500)</f>
        <v>166</v>
      </c>
      <c r="AE499" s="15">
        <f>SUM(F498:F500,J498:J500,N498:N500,R498:R500)</f>
        <v>129</v>
      </c>
      <c r="AF499" s="19">
        <f>AD499-AE499</f>
        <v>37</v>
      </c>
    </row>
    <row r="500" spans="2:32" ht="13.5" customHeight="1">
      <c r="B500" s="85"/>
      <c r="C500" s="81" t="s">
        <v>376</v>
      </c>
      <c r="D500" s="345"/>
      <c r="E500" s="262"/>
      <c r="F500" s="262"/>
      <c r="G500" s="263"/>
      <c r="H500" s="144">
        <v>21</v>
      </c>
      <c r="I500" s="12" t="str">
        <f>IF(H500="","","-")</f>
        <v>-</v>
      </c>
      <c r="J500" s="145">
        <v>15</v>
      </c>
      <c r="K500" s="271"/>
      <c r="L500" s="144"/>
      <c r="M500" s="28">
        <f t="shared" si="110"/>
      </c>
      <c r="N500" s="145"/>
      <c r="O500" s="270"/>
      <c r="P500" s="144">
        <v>21</v>
      </c>
      <c r="Q500" s="28" t="str">
        <f t="shared" si="111"/>
        <v>-</v>
      </c>
      <c r="R500" s="145">
        <v>17</v>
      </c>
      <c r="S500" s="296"/>
      <c r="T500" s="29">
        <f>Y499</f>
        <v>3</v>
      </c>
      <c r="U500" s="30" t="s">
        <v>71</v>
      </c>
      <c r="V500" s="30">
        <f>Z499</f>
        <v>0</v>
      </c>
      <c r="W500" s="31" t="s">
        <v>65</v>
      </c>
      <c r="X500" s="1"/>
      <c r="Y500" s="14"/>
      <c r="Z500" s="15"/>
      <c r="AA500" s="14"/>
      <c r="AB500" s="15"/>
      <c r="AC500" s="19"/>
      <c r="AD500" s="15"/>
      <c r="AE500" s="15"/>
      <c r="AF500" s="19"/>
    </row>
    <row r="501" spans="2:32" ht="13.5" customHeight="1">
      <c r="B501" s="124" t="s">
        <v>324</v>
      </c>
      <c r="C501" s="128" t="s">
        <v>377</v>
      </c>
      <c r="D501" s="38">
        <f>IF(J498="","",J498)</f>
        <v>21</v>
      </c>
      <c r="E501" s="12" t="str">
        <f aca="true" t="shared" si="112" ref="E501:E509">IF(D501="","","-")</f>
        <v>-</v>
      </c>
      <c r="F501" s="39">
        <f>IF(H498="","",H498)</f>
        <v>20</v>
      </c>
      <c r="G501" s="298" t="str">
        <f>IF(K498="","",IF(K498="○","×",IF(K498="×","○")))</f>
        <v>×</v>
      </c>
      <c r="H501" s="301"/>
      <c r="I501" s="302"/>
      <c r="J501" s="302"/>
      <c r="K501" s="303"/>
      <c r="L501" s="139">
        <v>14</v>
      </c>
      <c r="M501" s="12" t="str">
        <f t="shared" si="110"/>
        <v>-</v>
      </c>
      <c r="N501" s="140">
        <v>21</v>
      </c>
      <c r="O501" s="375" t="str">
        <f>IF(L501&lt;&gt;"",IF(L501&gt;N501,IF(L502&gt;N502,"○",IF(L503&gt;N503,"○","×")),IF(L502&gt;N502,IF(L503&gt;N503,"○","×"),"×")),"")</f>
        <v>×</v>
      </c>
      <c r="P501" s="139">
        <v>17</v>
      </c>
      <c r="Q501" s="12" t="str">
        <f t="shared" si="111"/>
        <v>-</v>
      </c>
      <c r="R501" s="140">
        <v>21</v>
      </c>
      <c r="S501" s="295" t="str">
        <f>IF(P501&lt;&gt;"",IF(P501&gt;R501,IF(P502&gt;R502,"○",IF(P503&gt;R503,"○","×")),IF(P502&gt;R502,IF(P503&gt;R503,"○","×"),"×")),"")</f>
        <v>×</v>
      </c>
      <c r="T501" s="335" t="s">
        <v>419</v>
      </c>
      <c r="U501" s="336"/>
      <c r="V501" s="336"/>
      <c r="W501" s="337"/>
      <c r="X501" s="1"/>
      <c r="Y501" s="16"/>
      <c r="Z501" s="17"/>
      <c r="AA501" s="16"/>
      <c r="AB501" s="17"/>
      <c r="AC501" s="18"/>
      <c r="AD501" s="17"/>
      <c r="AE501" s="17"/>
      <c r="AF501" s="18"/>
    </row>
    <row r="502" spans="2:32" ht="13.5" customHeight="1">
      <c r="B502" s="124" t="s">
        <v>325</v>
      </c>
      <c r="C502" s="80" t="s">
        <v>151</v>
      </c>
      <c r="D502" s="38">
        <f>IF(J499="","",J499)</f>
        <v>9</v>
      </c>
      <c r="E502" s="12" t="str">
        <f t="shared" si="112"/>
        <v>-</v>
      </c>
      <c r="F502" s="39">
        <f>IF(H499="","",H499)</f>
        <v>21</v>
      </c>
      <c r="G502" s="299" t="str">
        <f>IF(I499="","",I499)</f>
        <v>-</v>
      </c>
      <c r="H502" s="304"/>
      <c r="I502" s="305"/>
      <c r="J502" s="305"/>
      <c r="K502" s="288"/>
      <c r="L502" s="139">
        <v>15</v>
      </c>
      <c r="M502" s="12" t="str">
        <f t="shared" si="110"/>
        <v>-</v>
      </c>
      <c r="N502" s="140">
        <v>21</v>
      </c>
      <c r="O502" s="270"/>
      <c r="P502" s="139">
        <v>18</v>
      </c>
      <c r="Q502" s="12" t="str">
        <f t="shared" si="111"/>
        <v>-</v>
      </c>
      <c r="R502" s="140">
        <v>21</v>
      </c>
      <c r="S502" s="296"/>
      <c r="T502" s="338"/>
      <c r="U502" s="339"/>
      <c r="V502" s="339"/>
      <c r="W502" s="340"/>
      <c r="X502" s="1"/>
      <c r="Y502" s="14">
        <f>COUNTIF(D501:S503,"○")</f>
        <v>0</v>
      </c>
      <c r="Z502" s="15">
        <f>COUNTIF(D501:S503,"×")</f>
        <v>3</v>
      </c>
      <c r="AA502" s="22">
        <f>(IF((D501&gt;F501),1,0))+(IF((D502&gt;F502),1,0))+(IF((D503&gt;F503),1,0))+(IF((H501&gt;J501),1,0))+(IF((H502&gt;J502),1,0))+(IF((H503&gt;J503),1,0))+(IF((L501&gt;N501),1,0))+(IF((L502&gt;N502),1,0))+(IF((L503&gt;N503),1,0))+(IF((P501&gt;R501),1,0))+(IF((P502&gt;R502),1,0))+(IF((P503&gt;R503),1,0))</f>
        <v>1</v>
      </c>
      <c r="AB502" s="23">
        <f>(IF((D501&lt;F501),1,0))+(IF((D502&lt;F502),1,0))+(IF((D503&lt;F503),1,0))+(IF((H501&lt;J501),1,0))+(IF((H502&lt;J502),1,0))+(IF((H503&lt;J503),1,0))+(IF((L501&lt;N501),1,0))+(IF((L502&lt;N502),1,0))+(IF((L503&lt;N503),1,0))+(IF((P501&lt;R501),1,0))+(IF((P502&lt;R502),1,0))+(IF((P503&lt;R503),1,0))</f>
        <v>6</v>
      </c>
      <c r="AC502" s="24">
        <f>AA502-AB502</f>
        <v>-5</v>
      </c>
      <c r="AD502" s="15">
        <f>SUM(D501:D503,H501:H503,L501:L503,P501:P503)</f>
        <v>109</v>
      </c>
      <c r="AE502" s="15">
        <f>SUM(F501:F503,J501:J503,N501:N503,R501:R503)</f>
        <v>146</v>
      </c>
      <c r="AF502" s="19">
        <f>AD502-AE502</f>
        <v>-37</v>
      </c>
    </row>
    <row r="503" spans="2:32" ht="13.5" customHeight="1">
      <c r="B503" s="85"/>
      <c r="C503" s="131" t="s">
        <v>86</v>
      </c>
      <c r="D503" s="48">
        <f>IF(J500="","",J500)</f>
        <v>15</v>
      </c>
      <c r="E503" s="12" t="str">
        <f t="shared" si="112"/>
        <v>-</v>
      </c>
      <c r="F503" s="49">
        <f>IF(H500="","",H500)</f>
        <v>21</v>
      </c>
      <c r="G503" s="323" t="str">
        <f>IF(I500="","",I500)</f>
        <v>-</v>
      </c>
      <c r="H503" s="272"/>
      <c r="I503" s="262"/>
      <c r="J503" s="262"/>
      <c r="K503" s="263"/>
      <c r="L503" s="144"/>
      <c r="M503" s="12">
        <f t="shared" si="110"/>
      </c>
      <c r="N503" s="145"/>
      <c r="O503" s="271"/>
      <c r="P503" s="144"/>
      <c r="Q503" s="28">
        <f t="shared" si="111"/>
      </c>
      <c r="R503" s="145"/>
      <c r="S503" s="297"/>
      <c r="T503" s="29">
        <f>Y502</f>
        <v>0</v>
      </c>
      <c r="U503" s="30" t="s">
        <v>71</v>
      </c>
      <c r="V503" s="30">
        <f>Z502</f>
        <v>3</v>
      </c>
      <c r="W503" s="31" t="s">
        <v>65</v>
      </c>
      <c r="X503" s="1"/>
      <c r="Y503" s="51"/>
      <c r="Z503" s="52"/>
      <c r="AA503" s="51"/>
      <c r="AB503" s="52"/>
      <c r="AC503" s="53"/>
      <c r="AD503" s="52"/>
      <c r="AE503" s="52"/>
      <c r="AF503" s="53"/>
    </row>
    <row r="504" spans="2:32" ht="13.5" customHeight="1">
      <c r="B504" s="79" t="s">
        <v>326</v>
      </c>
      <c r="C504" s="80" t="s">
        <v>378</v>
      </c>
      <c r="D504" s="38">
        <f>IF(N498="","",N498)</f>
        <v>9</v>
      </c>
      <c r="E504" s="55" t="str">
        <f t="shared" si="112"/>
        <v>-</v>
      </c>
      <c r="F504" s="39">
        <f>IF(L498="","",L498)</f>
        <v>21</v>
      </c>
      <c r="G504" s="298" t="str">
        <f>IF(O498="","",IF(O498="○","×",IF(O498="×","○")))</f>
        <v>×</v>
      </c>
      <c r="H504" s="56">
        <f>IF(N501="","",N501)</f>
        <v>21</v>
      </c>
      <c r="I504" s="12" t="str">
        <f aca="true" t="shared" si="113" ref="I504:I509">IF(H504="","","-")</f>
        <v>-</v>
      </c>
      <c r="J504" s="39">
        <f>IF(L501="","",L501)</f>
        <v>14</v>
      </c>
      <c r="K504" s="298" t="str">
        <f>IF(O501="","",IF(O501="○","×",IF(O501="×","○")))</f>
        <v>○</v>
      </c>
      <c r="L504" s="301"/>
      <c r="M504" s="302"/>
      <c r="N504" s="302"/>
      <c r="O504" s="303"/>
      <c r="P504" s="139">
        <v>20</v>
      </c>
      <c r="Q504" s="12" t="str">
        <f t="shared" si="111"/>
        <v>-</v>
      </c>
      <c r="R504" s="140">
        <v>21</v>
      </c>
      <c r="S504" s="296" t="str">
        <f>IF(P504&lt;&gt;"",IF(P504&gt;R504,IF(P505&gt;R505,"○",IF(P506&gt;R506,"○","×")),IF(P505&gt;R505,IF(P506&gt;R506,"○","×"),"×")),"")</f>
        <v>○</v>
      </c>
      <c r="T504" s="335" t="s">
        <v>432</v>
      </c>
      <c r="U504" s="336"/>
      <c r="V504" s="336"/>
      <c r="W504" s="337"/>
      <c r="X504" s="1"/>
      <c r="Y504" s="14"/>
      <c r="Z504" s="15"/>
      <c r="AA504" s="14"/>
      <c r="AB504" s="15"/>
      <c r="AC504" s="19"/>
      <c r="AD504" s="15"/>
      <c r="AE504" s="15"/>
      <c r="AF504" s="19"/>
    </row>
    <row r="505" spans="2:32" ht="13.5" customHeight="1">
      <c r="B505" s="79" t="s">
        <v>327</v>
      </c>
      <c r="C505" s="80" t="s">
        <v>371</v>
      </c>
      <c r="D505" s="38">
        <f>IF(N499="","",N499)</f>
        <v>18</v>
      </c>
      <c r="E505" s="12" t="str">
        <f t="shared" si="112"/>
        <v>-</v>
      </c>
      <c r="F505" s="39">
        <f>IF(L499="","",L499)</f>
        <v>21</v>
      </c>
      <c r="G505" s="299">
        <f>IF(I502="","",I502)</f>
      </c>
      <c r="H505" s="56">
        <f>IF(N502="","",N502)</f>
        <v>21</v>
      </c>
      <c r="I505" s="12" t="str">
        <f t="shared" si="113"/>
        <v>-</v>
      </c>
      <c r="J505" s="39">
        <f>IF(L502="","",L502)</f>
        <v>15</v>
      </c>
      <c r="K505" s="299" t="str">
        <f>IF(M502="","",M502)</f>
        <v>-</v>
      </c>
      <c r="L505" s="304"/>
      <c r="M505" s="305"/>
      <c r="N505" s="305"/>
      <c r="O505" s="288"/>
      <c r="P505" s="139">
        <v>21</v>
      </c>
      <c r="Q505" s="12" t="str">
        <f t="shared" si="111"/>
        <v>-</v>
      </c>
      <c r="R505" s="140">
        <v>12</v>
      </c>
      <c r="S505" s="296"/>
      <c r="T505" s="338"/>
      <c r="U505" s="339"/>
      <c r="V505" s="339"/>
      <c r="W505" s="340"/>
      <c r="X505" s="1"/>
      <c r="Y505" s="14">
        <f>COUNTIF(D504:S506,"○")</f>
        <v>2</v>
      </c>
      <c r="Z505" s="15">
        <f>COUNTIF(D504:S506,"×")</f>
        <v>1</v>
      </c>
      <c r="AA505" s="22">
        <f>(IF((D504&gt;F504),1,0))+(IF((D505&gt;F505),1,0))+(IF((D506&gt;F506),1,0))+(IF((H504&gt;J504),1,0))+(IF((H505&gt;J505),1,0))+(IF((H506&gt;J506),1,0))+(IF((L504&gt;N504),1,0))+(IF((L505&gt;N505),1,0))+(IF((L506&gt;N506),1,0))+(IF((P504&gt;R504),1,0))+(IF((P505&gt;R505),1,0))+(IF((P506&gt;R506),1,0))</f>
        <v>4</v>
      </c>
      <c r="AB505" s="23">
        <f>(IF((D504&lt;F504),1,0))+(IF((D505&lt;F505),1,0))+(IF((D506&lt;F506),1,0))+(IF((H504&lt;J504),1,0))+(IF((H505&lt;J505),1,0))+(IF((H506&lt;J506),1,0))+(IF((L504&lt;N504),1,0))+(IF((L505&lt;N505),1,0))+(IF((L506&lt;N506),1,0))+(IF((P504&lt;R504),1,0))+(IF((P505&lt;R505),1,0))+(IF((P506&lt;R506),1,0))</f>
        <v>3</v>
      </c>
      <c r="AC505" s="24">
        <f>AA505-AB505</f>
        <v>1</v>
      </c>
      <c r="AD505" s="15">
        <f>SUM(D504:D506,H504:H506,L504:L506,P504:P506)</f>
        <v>131</v>
      </c>
      <c r="AE505" s="15">
        <f>SUM(F504:F506,J504:J506,N504:N506,R504:R506)</f>
        <v>121</v>
      </c>
      <c r="AF505" s="19">
        <f>AD505-AE505</f>
        <v>10</v>
      </c>
    </row>
    <row r="506" spans="2:32" ht="13.5" customHeight="1">
      <c r="B506" s="85"/>
      <c r="C506" s="81" t="s">
        <v>86</v>
      </c>
      <c r="D506" s="48">
        <f>IF(N500="","",N500)</f>
      </c>
      <c r="E506" s="28">
        <f t="shared" si="112"/>
      </c>
      <c r="F506" s="49">
        <f>IF(L500="","",L500)</f>
      </c>
      <c r="G506" s="323">
        <f>IF(I503="","",I503)</f>
      </c>
      <c r="H506" s="60">
        <f>IF(N503="","",N503)</f>
      </c>
      <c r="I506" s="12">
        <f t="shared" si="113"/>
      </c>
      <c r="J506" s="49">
        <f>IF(L503="","",L503)</f>
      </c>
      <c r="K506" s="323">
        <f>IF(M503="","",M503)</f>
      </c>
      <c r="L506" s="272"/>
      <c r="M506" s="262"/>
      <c r="N506" s="262"/>
      <c r="O506" s="263"/>
      <c r="P506" s="144">
        <v>21</v>
      </c>
      <c r="Q506" s="12" t="str">
        <f t="shared" si="111"/>
        <v>-</v>
      </c>
      <c r="R506" s="145">
        <v>17</v>
      </c>
      <c r="S506" s="297"/>
      <c r="T506" s="29">
        <f>Y505</f>
        <v>2</v>
      </c>
      <c r="U506" s="30" t="s">
        <v>71</v>
      </c>
      <c r="V506" s="30">
        <f>Z505</f>
        <v>1</v>
      </c>
      <c r="W506" s="31" t="s">
        <v>65</v>
      </c>
      <c r="X506" s="1"/>
      <c r="Y506" s="14"/>
      <c r="Z506" s="15"/>
      <c r="AA506" s="14"/>
      <c r="AB506" s="15"/>
      <c r="AC506" s="19"/>
      <c r="AD506" s="15"/>
      <c r="AE506" s="15"/>
      <c r="AF506" s="19"/>
    </row>
    <row r="507" spans="2:32" ht="13.5" customHeight="1">
      <c r="B507" s="82" t="s">
        <v>414</v>
      </c>
      <c r="C507" s="128" t="s">
        <v>108</v>
      </c>
      <c r="D507" s="38">
        <f>IF(R498="","",R498)</f>
        <v>21</v>
      </c>
      <c r="E507" s="12" t="str">
        <f t="shared" si="112"/>
        <v>-</v>
      </c>
      <c r="F507" s="39">
        <f>IF(P498="","",P498)</f>
        <v>20</v>
      </c>
      <c r="G507" s="324" t="str">
        <f>IF(S498="","",IF(S498="○","×",IF(S498="×","○")))</f>
        <v>×</v>
      </c>
      <c r="H507" s="56">
        <f>IF(R501="","",R501)</f>
        <v>21</v>
      </c>
      <c r="I507" s="55" t="str">
        <f t="shared" si="113"/>
        <v>-</v>
      </c>
      <c r="J507" s="39">
        <f>IF(P501="","",P501)</f>
        <v>17</v>
      </c>
      <c r="K507" s="324" t="str">
        <f>IF(S501="","",IF(S501="○","×",IF(S501="×","○")))</f>
        <v>○</v>
      </c>
      <c r="L507" s="61">
        <f>IF(R504="","",R504)</f>
        <v>21</v>
      </c>
      <c r="M507" s="12" t="str">
        <f>IF(L507="","","-")</f>
        <v>-</v>
      </c>
      <c r="N507" s="62">
        <f>IF(P504="","",P504)</f>
        <v>20</v>
      </c>
      <c r="O507" s="40" t="str">
        <f>IF(S504="","",IF(S504="○","×",IF(S504="×","○")))</f>
        <v>×</v>
      </c>
      <c r="P507" s="326"/>
      <c r="Q507" s="327"/>
      <c r="R507" s="327"/>
      <c r="S507" s="328"/>
      <c r="T507" s="335" t="s">
        <v>433</v>
      </c>
      <c r="U507" s="336"/>
      <c r="V507" s="336"/>
      <c r="W507" s="337"/>
      <c r="X507" s="1"/>
      <c r="Y507" s="16"/>
      <c r="Z507" s="17"/>
      <c r="AA507" s="16"/>
      <c r="AB507" s="17"/>
      <c r="AC507" s="18"/>
      <c r="AD507" s="17"/>
      <c r="AE507" s="17"/>
      <c r="AF507" s="18"/>
    </row>
    <row r="508" spans="2:32" ht="13.5" customHeight="1">
      <c r="B508" s="79" t="s">
        <v>47</v>
      </c>
      <c r="C508" s="80" t="s">
        <v>249</v>
      </c>
      <c r="D508" s="38">
        <f>IF(R499="","",R499)</f>
        <v>19</v>
      </c>
      <c r="E508" s="12" t="str">
        <f t="shared" si="112"/>
        <v>-</v>
      </c>
      <c r="F508" s="39">
        <f>IF(P499="","",P499)</f>
        <v>21</v>
      </c>
      <c r="G508" s="325"/>
      <c r="H508" s="56">
        <f>IF(R502="","",R502)</f>
        <v>21</v>
      </c>
      <c r="I508" s="12" t="str">
        <f t="shared" si="113"/>
        <v>-</v>
      </c>
      <c r="J508" s="39">
        <f>IF(P502="","",P502)</f>
        <v>18</v>
      </c>
      <c r="K508" s="325"/>
      <c r="L508" s="56">
        <f>IF(R505="","",R505)</f>
        <v>12</v>
      </c>
      <c r="M508" s="12" t="str">
        <f>IF(L508="","","-")</f>
        <v>-</v>
      </c>
      <c r="N508" s="39">
        <f>IF(P505="","",P505)</f>
        <v>21</v>
      </c>
      <c r="O508" s="41" t="str">
        <f>IF(Q505="","",Q505)</f>
        <v>-</v>
      </c>
      <c r="P508" s="329"/>
      <c r="Q508" s="330"/>
      <c r="R508" s="330"/>
      <c r="S508" s="331"/>
      <c r="T508" s="338"/>
      <c r="U508" s="339"/>
      <c r="V508" s="339"/>
      <c r="W508" s="340"/>
      <c r="X508" s="1"/>
      <c r="Y508" s="14">
        <f>COUNTIF(D507:S509,"○")</f>
        <v>1</v>
      </c>
      <c r="Z508" s="15">
        <f>COUNTIF(D507:S509,"×")</f>
        <v>2</v>
      </c>
      <c r="AA508" s="22">
        <f>(IF((D507&gt;F507),1,0))+(IF((D508&gt;F508),1,0))+(IF((D509&gt;F509),1,0))+(IF((H507&gt;J507),1,0))+(IF((H508&gt;J508),1,0))+(IF((H509&gt;J509),1,0))+(IF((L507&gt;N507),1,0))+(IF((L508&gt;N508),1,0))+(IF((L509&gt;N509),1,0))+(IF((P507&gt;R507),1,0))+(IF((P508&gt;R508),1,0))+(IF((P509&gt;R509),1,0))</f>
        <v>4</v>
      </c>
      <c r="AB508" s="23">
        <f>(IF((D507&lt;F507),1,0))+(IF((D508&lt;F508),1,0))+(IF((D509&lt;F509),1,0))+(IF((H507&lt;J507),1,0))+(IF((H508&lt;J508),1,0))+(IF((H509&lt;J509),1,0))+(IF((L507&lt;N507),1,0))+(IF((L508&lt;N508),1,0))+(IF((L509&lt;N509),1,0))+(IF((P507&lt;R507),1,0))+(IF((P508&lt;R508),1,0))+(IF((P509&lt;R509),1,0))</f>
        <v>4</v>
      </c>
      <c r="AC508" s="24">
        <f>AA508-AB508</f>
        <v>0</v>
      </c>
      <c r="AD508" s="15">
        <f>SUM(D507:D509,H507:H509,L507:L509,P507:P509)</f>
        <v>149</v>
      </c>
      <c r="AE508" s="15">
        <f>SUM(F507:F509,J507:J509,N507:N509,R507:R509)</f>
        <v>159</v>
      </c>
      <c r="AF508" s="19">
        <f>AD508-AE508</f>
        <v>-10</v>
      </c>
    </row>
    <row r="509" spans="2:32" ht="13.5" customHeight="1" thickBot="1">
      <c r="B509" s="93"/>
      <c r="C509" s="94" t="s">
        <v>20</v>
      </c>
      <c r="D509" s="66">
        <f>IF(R500="","",R500)</f>
        <v>17</v>
      </c>
      <c r="E509" s="67" t="str">
        <f t="shared" si="112"/>
        <v>-</v>
      </c>
      <c r="F509" s="68">
        <f>IF(P500="","",P500)</f>
        <v>21</v>
      </c>
      <c r="G509" s="269"/>
      <c r="H509" s="69">
        <f>IF(R503="","",R503)</f>
      </c>
      <c r="I509" s="67">
        <f t="shared" si="113"/>
      </c>
      <c r="J509" s="68">
        <f>IF(P503="","",P503)</f>
      </c>
      <c r="K509" s="269"/>
      <c r="L509" s="69">
        <f>IF(R506="","",R506)</f>
        <v>17</v>
      </c>
      <c r="M509" s="67" t="str">
        <f>IF(L509="","","-")</f>
        <v>-</v>
      </c>
      <c r="N509" s="68">
        <f>IF(P506="","",P506)</f>
        <v>21</v>
      </c>
      <c r="O509" s="95" t="str">
        <f>IF(Q506="","",Q506)</f>
        <v>-</v>
      </c>
      <c r="P509" s="332"/>
      <c r="Q509" s="333"/>
      <c r="R509" s="333"/>
      <c r="S509" s="334"/>
      <c r="T509" s="70">
        <f>Y508</f>
        <v>1</v>
      </c>
      <c r="U509" s="71" t="s">
        <v>71</v>
      </c>
      <c r="V509" s="71">
        <f>Z508</f>
        <v>2</v>
      </c>
      <c r="W509" s="72" t="s">
        <v>65</v>
      </c>
      <c r="X509" s="1"/>
      <c r="Y509" s="51"/>
      <c r="Z509" s="52"/>
      <c r="AA509" s="51"/>
      <c r="AB509" s="52"/>
      <c r="AC509" s="53"/>
      <c r="AD509" s="52"/>
      <c r="AE509" s="52"/>
      <c r="AF509" s="53"/>
    </row>
    <row r="510" spans="2:31" ht="13.5" customHeight="1">
      <c r="B510" s="65"/>
      <c r="C510" s="99"/>
      <c r="D510" s="148"/>
      <c r="E510" s="149"/>
      <c r="F510" s="148"/>
      <c r="G510" s="11"/>
      <c r="H510" s="148"/>
      <c r="I510" s="149"/>
      <c r="J510" s="148"/>
      <c r="K510" s="11"/>
      <c r="L510" s="148"/>
      <c r="M510" s="149"/>
      <c r="N510" s="148"/>
      <c r="O510" s="148"/>
      <c r="P510" s="11"/>
      <c r="Q510" s="11"/>
      <c r="R510" s="11"/>
      <c r="S510" s="11"/>
      <c r="T510" s="150"/>
      <c r="U510" s="150"/>
      <c r="V510" s="150"/>
      <c r="W510" s="150"/>
      <c r="X510" s="108"/>
      <c r="Y510" s="11"/>
      <c r="Z510" s="11"/>
      <c r="AA510" s="109"/>
      <c r="AB510" s="109"/>
      <c r="AC510" s="151"/>
      <c r="AD510" s="1"/>
      <c r="AE510" s="1"/>
    </row>
    <row r="511" spans="25:28" ht="12" customHeight="1">
      <c r="Y511" s="4"/>
      <c r="Z511" s="4"/>
      <c r="AA511" s="4"/>
      <c r="AB511" s="4"/>
    </row>
    <row r="512" spans="25:28" ht="12" customHeight="1">
      <c r="Y512" s="4"/>
      <c r="Z512" s="4"/>
      <c r="AA512" s="4"/>
      <c r="AB512" s="4"/>
    </row>
    <row r="513" spans="25:28" ht="12" customHeight="1">
      <c r="Y513" s="4"/>
      <c r="Z513" s="4"/>
      <c r="AA513" s="4"/>
      <c r="AB513" s="4"/>
    </row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</sheetData>
  <sheetProtection/>
  <mergeCells count="1074">
    <mergeCell ref="AB17:AE17"/>
    <mergeCell ref="AF17:AI17"/>
    <mergeCell ref="AJ17:AJ18"/>
    <mergeCell ref="F18:J18"/>
    <mergeCell ref="K18:O18"/>
    <mergeCell ref="R18:U18"/>
    <mergeCell ref="V18:Y18"/>
    <mergeCell ref="AB18:AE18"/>
    <mergeCell ref="AF18:AI18"/>
    <mergeCell ref="P17:Q18"/>
    <mergeCell ref="R17:U17"/>
    <mergeCell ref="V17:Y17"/>
    <mergeCell ref="Z17:AA18"/>
    <mergeCell ref="A17:A18"/>
    <mergeCell ref="D17:E18"/>
    <mergeCell ref="F17:J17"/>
    <mergeCell ref="K17:O17"/>
    <mergeCell ref="AB14:AE14"/>
    <mergeCell ref="AF14:AI14"/>
    <mergeCell ref="AJ14:AJ15"/>
    <mergeCell ref="F15:J15"/>
    <mergeCell ref="K15:O15"/>
    <mergeCell ref="R15:U15"/>
    <mergeCell ref="V15:Y15"/>
    <mergeCell ref="AB15:AE15"/>
    <mergeCell ref="AF15:AI15"/>
    <mergeCell ref="P14:Q15"/>
    <mergeCell ref="R14:U14"/>
    <mergeCell ref="V14:Y14"/>
    <mergeCell ref="Z14:AA15"/>
    <mergeCell ref="A14:A15"/>
    <mergeCell ref="D14:E15"/>
    <mergeCell ref="F14:J14"/>
    <mergeCell ref="K14:O14"/>
    <mergeCell ref="AB11:AE11"/>
    <mergeCell ref="AF11:AI11"/>
    <mergeCell ref="AJ11:AJ12"/>
    <mergeCell ref="F12:J12"/>
    <mergeCell ref="K12:O12"/>
    <mergeCell ref="R12:U12"/>
    <mergeCell ref="V12:Y12"/>
    <mergeCell ref="AB12:AE12"/>
    <mergeCell ref="AF12:AI12"/>
    <mergeCell ref="P11:Q12"/>
    <mergeCell ref="R11:U11"/>
    <mergeCell ref="V11:Y11"/>
    <mergeCell ref="Z11:AA12"/>
    <mergeCell ref="A11:A12"/>
    <mergeCell ref="D11:E12"/>
    <mergeCell ref="F11:J11"/>
    <mergeCell ref="K11:O11"/>
    <mergeCell ref="AB8:AE8"/>
    <mergeCell ref="AF8:AI8"/>
    <mergeCell ref="AJ8:AJ9"/>
    <mergeCell ref="F9:J9"/>
    <mergeCell ref="K9:O9"/>
    <mergeCell ref="R9:U9"/>
    <mergeCell ref="V9:Y9"/>
    <mergeCell ref="AB9:AE9"/>
    <mergeCell ref="AF9:AI9"/>
    <mergeCell ref="P8:Q9"/>
    <mergeCell ref="R8:U8"/>
    <mergeCell ref="V8:Y8"/>
    <mergeCell ref="Z8:AA9"/>
    <mergeCell ref="A8:A9"/>
    <mergeCell ref="D8:E9"/>
    <mergeCell ref="F8:J8"/>
    <mergeCell ref="K8:O8"/>
    <mergeCell ref="AF5:AI5"/>
    <mergeCell ref="AJ5:AJ6"/>
    <mergeCell ref="F6:J6"/>
    <mergeCell ref="K6:O6"/>
    <mergeCell ref="R6:U6"/>
    <mergeCell ref="V6:Y6"/>
    <mergeCell ref="AB6:AE6"/>
    <mergeCell ref="AF6:AI6"/>
    <mergeCell ref="R5:U5"/>
    <mergeCell ref="V5:Y5"/>
    <mergeCell ref="Z5:AA6"/>
    <mergeCell ref="AB5:AE5"/>
    <mergeCell ref="V436:AA436"/>
    <mergeCell ref="A1:AJ2"/>
    <mergeCell ref="B3:E4"/>
    <mergeCell ref="F3:Q4"/>
    <mergeCell ref="R3:AJ4"/>
    <mergeCell ref="A5:A6"/>
    <mergeCell ref="D5:E6"/>
    <mergeCell ref="F5:J5"/>
    <mergeCell ref="K5:O5"/>
    <mergeCell ref="P5:Q6"/>
    <mergeCell ref="AD406:AF406"/>
    <mergeCell ref="D407:G407"/>
    <mergeCell ref="H407:K407"/>
    <mergeCell ref="L407:O407"/>
    <mergeCell ref="Y406:Z406"/>
    <mergeCell ref="P406:S406"/>
    <mergeCell ref="T406:W406"/>
    <mergeCell ref="P407:S407"/>
    <mergeCell ref="D424:G425"/>
    <mergeCell ref="D430:G431"/>
    <mergeCell ref="T408:W409"/>
    <mergeCell ref="T411:W412"/>
    <mergeCell ref="T414:W415"/>
    <mergeCell ref="B421:AD423"/>
    <mergeCell ref="G411:G413"/>
    <mergeCell ref="H411:K413"/>
    <mergeCell ref="O411:O413"/>
    <mergeCell ref="S411:S413"/>
    <mergeCell ref="B406:C407"/>
    <mergeCell ref="D406:G406"/>
    <mergeCell ref="H406:K406"/>
    <mergeCell ref="L406:O406"/>
    <mergeCell ref="G402:G404"/>
    <mergeCell ref="K402:K404"/>
    <mergeCell ref="P402:S404"/>
    <mergeCell ref="T402:W403"/>
    <mergeCell ref="G399:G401"/>
    <mergeCell ref="K399:K401"/>
    <mergeCell ref="L399:O401"/>
    <mergeCell ref="S399:S401"/>
    <mergeCell ref="AD391:AF391"/>
    <mergeCell ref="T392:W392"/>
    <mergeCell ref="D393:G395"/>
    <mergeCell ref="K393:K395"/>
    <mergeCell ref="O393:O395"/>
    <mergeCell ref="S393:S395"/>
    <mergeCell ref="T393:W394"/>
    <mergeCell ref="B391:C392"/>
    <mergeCell ref="D391:G391"/>
    <mergeCell ref="H391:K391"/>
    <mergeCell ref="L391:O391"/>
    <mergeCell ref="D392:G392"/>
    <mergeCell ref="H392:K392"/>
    <mergeCell ref="L392:O392"/>
    <mergeCell ref="G372:G374"/>
    <mergeCell ref="K372:K374"/>
    <mergeCell ref="P372:S374"/>
    <mergeCell ref="T372:W373"/>
    <mergeCell ref="G384:G386"/>
    <mergeCell ref="K384:K386"/>
    <mergeCell ref="L384:O386"/>
    <mergeCell ref="S384:S386"/>
    <mergeCell ref="G387:G389"/>
    <mergeCell ref="K387:K389"/>
    <mergeCell ref="P387:S389"/>
    <mergeCell ref="T387:W388"/>
    <mergeCell ref="D25:G26"/>
    <mergeCell ref="G477:G479"/>
    <mergeCell ref="K477:K479"/>
    <mergeCell ref="P477:S479"/>
    <mergeCell ref="L206:O206"/>
    <mergeCell ref="P206:S206"/>
    <mergeCell ref="P391:S391"/>
    <mergeCell ref="P392:S392"/>
    <mergeCell ref="G396:G398"/>
    <mergeCell ref="H396:K398"/>
    <mergeCell ref="K474:K476"/>
    <mergeCell ref="L474:O476"/>
    <mergeCell ref="S474:S476"/>
    <mergeCell ref="H471:K473"/>
    <mergeCell ref="O471:O473"/>
    <mergeCell ref="S471:S473"/>
    <mergeCell ref="G456:G458"/>
    <mergeCell ref="G453:G455"/>
    <mergeCell ref="D450:G452"/>
    <mergeCell ref="D449:G449"/>
    <mergeCell ref="G474:G476"/>
    <mergeCell ref="G471:G473"/>
    <mergeCell ref="D468:G470"/>
    <mergeCell ref="G462:G464"/>
    <mergeCell ref="K468:K470"/>
    <mergeCell ref="O468:O470"/>
    <mergeCell ref="S468:S470"/>
    <mergeCell ref="H467:K467"/>
    <mergeCell ref="P467:S467"/>
    <mergeCell ref="P466:S466"/>
    <mergeCell ref="S284:W284"/>
    <mergeCell ref="T466:W466"/>
    <mergeCell ref="Y466:Z466"/>
    <mergeCell ref="T366:W367"/>
    <mergeCell ref="T369:W370"/>
    <mergeCell ref="X449:AA449"/>
    <mergeCell ref="W450:W452"/>
    <mergeCell ref="X450:AA451"/>
    <mergeCell ref="W453:W455"/>
    <mergeCell ref="B466:C467"/>
    <mergeCell ref="D466:G466"/>
    <mergeCell ref="H466:K466"/>
    <mergeCell ref="L466:O466"/>
    <mergeCell ref="D467:G467"/>
    <mergeCell ref="L467:O467"/>
    <mergeCell ref="AA205:AC205"/>
    <mergeCell ref="S450:S452"/>
    <mergeCell ref="T449:W449"/>
    <mergeCell ref="T346:W346"/>
    <mergeCell ref="Y346:Z346"/>
    <mergeCell ref="T347:W347"/>
    <mergeCell ref="T348:W349"/>
    <mergeCell ref="T384:W385"/>
    <mergeCell ref="S396:S398"/>
    <mergeCell ref="T396:W397"/>
    <mergeCell ref="R159:V159"/>
    <mergeCell ref="K462:K464"/>
    <mergeCell ref="T205:W205"/>
    <mergeCell ref="Y205:Z205"/>
    <mergeCell ref="O396:O398"/>
    <mergeCell ref="T399:W400"/>
    <mergeCell ref="T407:W407"/>
    <mergeCell ref="Y376:Z376"/>
    <mergeCell ref="K450:K452"/>
    <mergeCell ref="O450:O452"/>
    <mergeCell ref="V30:Z30"/>
    <mergeCell ref="L205:O205"/>
    <mergeCell ref="P205:S205"/>
    <mergeCell ref="P361:S361"/>
    <mergeCell ref="S336:S338"/>
    <mergeCell ref="P339:S341"/>
    <mergeCell ref="Q35:U35"/>
    <mergeCell ref="W159:AA159"/>
    <mergeCell ref="L311:O311"/>
    <mergeCell ref="P311:S311"/>
    <mergeCell ref="O453:O455"/>
    <mergeCell ref="S453:S455"/>
    <mergeCell ref="AA361:AC361"/>
    <mergeCell ref="Y361:Z361"/>
    <mergeCell ref="T391:W391"/>
    <mergeCell ref="Y391:Z391"/>
    <mergeCell ref="AA391:AC391"/>
    <mergeCell ref="T361:W361"/>
    <mergeCell ref="AA376:AC376"/>
    <mergeCell ref="T376:W376"/>
    <mergeCell ref="G369:G371"/>
    <mergeCell ref="K369:K371"/>
    <mergeCell ref="L369:O371"/>
    <mergeCell ref="S369:S371"/>
    <mergeCell ref="G366:G368"/>
    <mergeCell ref="H366:K368"/>
    <mergeCell ref="O366:O368"/>
    <mergeCell ref="S366:S368"/>
    <mergeCell ref="D363:G365"/>
    <mergeCell ref="K363:K365"/>
    <mergeCell ref="O363:O365"/>
    <mergeCell ref="S363:S365"/>
    <mergeCell ref="B361:C362"/>
    <mergeCell ref="D361:G361"/>
    <mergeCell ref="H361:K361"/>
    <mergeCell ref="L361:O361"/>
    <mergeCell ref="D362:G362"/>
    <mergeCell ref="H362:K362"/>
    <mergeCell ref="L362:O362"/>
    <mergeCell ref="G357:G359"/>
    <mergeCell ref="K357:K359"/>
    <mergeCell ref="P357:S359"/>
    <mergeCell ref="T357:W358"/>
    <mergeCell ref="G351:G353"/>
    <mergeCell ref="H351:K353"/>
    <mergeCell ref="S351:S353"/>
    <mergeCell ref="T354:W355"/>
    <mergeCell ref="G354:G356"/>
    <mergeCell ref="K354:K356"/>
    <mergeCell ref="L354:O356"/>
    <mergeCell ref="S354:S356"/>
    <mergeCell ref="O351:O353"/>
    <mergeCell ref="B346:C347"/>
    <mergeCell ref="D346:G346"/>
    <mergeCell ref="H346:K346"/>
    <mergeCell ref="L346:O346"/>
    <mergeCell ref="D347:G347"/>
    <mergeCell ref="H347:K347"/>
    <mergeCell ref="L347:O347"/>
    <mergeCell ref="K348:K350"/>
    <mergeCell ref="O348:O350"/>
    <mergeCell ref="G336:G338"/>
    <mergeCell ref="K336:K338"/>
    <mergeCell ref="L336:O338"/>
    <mergeCell ref="K339:K341"/>
    <mergeCell ref="O339:O341"/>
    <mergeCell ref="AH448:AJ448"/>
    <mergeCell ref="AA346:AC346"/>
    <mergeCell ref="T351:W352"/>
    <mergeCell ref="P347:S347"/>
    <mergeCell ref="AD361:AF361"/>
    <mergeCell ref="P362:S362"/>
    <mergeCell ref="T362:W362"/>
    <mergeCell ref="T363:W364"/>
    <mergeCell ref="AD346:AF346"/>
    <mergeCell ref="P346:S346"/>
    <mergeCell ref="D28:G29"/>
    <mergeCell ref="Q31:U31"/>
    <mergeCell ref="Q34:U34"/>
    <mergeCell ref="D31:G32"/>
    <mergeCell ref="D34:G35"/>
    <mergeCell ref="Q30:U30"/>
    <mergeCell ref="Q32:Z33"/>
    <mergeCell ref="V31:Z31"/>
    <mergeCell ref="V35:Z35"/>
    <mergeCell ref="V34:Z34"/>
    <mergeCell ref="B328:C329"/>
    <mergeCell ref="K294:K296"/>
    <mergeCell ref="D329:G329"/>
    <mergeCell ref="H329:K329"/>
    <mergeCell ref="G306:G308"/>
    <mergeCell ref="D310:G310"/>
    <mergeCell ref="G297:G299"/>
    <mergeCell ref="H297:K299"/>
    <mergeCell ref="B310:C311"/>
    <mergeCell ref="H310:K310"/>
    <mergeCell ref="AD205:AF205"/>
    <mergeCell ref="X284:AB284"/>
    <mergeCell ref="T206:W206"/>
    <mergeCell ref="X283:AB283"/>
    <mergeCell ref="AD250:AF250"/>
    <mergeCell ref="AD220:AF220"/>
    <mergeCell ref="T225:W226"/>
    <mergeCell ref="T258:W259"/>
    <mergeCell ref="B265:AD267"/>
    <mergeCell ref="L243:O245"/>
    <mergeCell ref="D294:G296"/>
    <mergeCell ref="D289:G290"/>
    <mergeCell ref="O294:O296"/>
    <mergeCell ref="H293:K293"/>
    <mergeCell ref="L293:O293"/>
    <mergeCell ref="H292:K292"/>
    <mergeCell ref="L292:O292"/>
    <mergeCell ref="D283:G284"/>
    <mergeCell ref="G261:G263"/>
    <mergeCell ref="O297:O299"/>
    <mergeCell ref="G303:G305"/>
    <mergeCell ref="G300:G302"/>
    <mergeCell ref="L300:O302"/>
    <mergeCell ref="O303:O305"/>
    <mergeCell ref="K303:K305"/>
    <mergeCell ref="K261:K263"/>
    <mergeCell ref="D277:G278"/>
    <mergeCell ref="P310:S310"/>
    <mergeCell ref="L310:O310"/>
    <mergeCell ref="D311:G311"/>
    <mergeCell ref="H311:K311"/>
    <mergeCell ref="H449:K449"/>
    <mergeCell ref="K318:K320"/>
    <mergeCell ref="D330:G332"/>
    <mergeCell ref="G333:G335"/>
    <mergeCell ref="K330:K332"/>
    <mergeCell ref="G318:G320"/>
    <mergeCell ref="D328:G328"/>
    <mergeCell ref="D433:G434"/>
    <mergeCell ref="D436:G437"/>
    <mergeCell ref="D427:G428"/>
    <mergeCell ref="S312:S314"/>
    <mergeCell ref="L318:O320"/>
    <mergeCell ref="S318:S320"/>
    <mergeCell ref="O312:O314"/>
    <mergeCell ref="O315:O317"/>
    <mergeCell ref="B292:C293"/>
    <mergeCell ref="D292:G292"/>
    <mergeCell ref="D293:G293"/>
    <mergeCell ref="D286:G287"/>
    <mergeCell ref="K312:K314"/>
    <mergeCell ref="G315:G317"/>
    <mergeCell ref="G324:G326"/>
    <mergeCell ref="K321:K323"/>
    <mergeCell ref="G321:G323"/>
    <mergeCell ref="D312:G314"/>
    <mergeCell ref="H315:K317"/>
    <mergeCell ref="O321:O323"/>
    <mergeCell ref="O333:O335"/>
    <mergeCell ref="K324:K326"/>
    <mergeCell ref="O324:O326"/>
    <mergeCell ref="H333:K335"/>
    <mergeCell ref="H328:K328"/>
    <mergeCell ref="L329:O329"/>
    <mergeCell ref="O330:O332"/>
    <mergeCell ref="B448:C449"/>
    <mergeCell ref="D448:G448"/>
    <mergeCell ref="R440:V440"/>
    <mergeCell ref="W440:AA440"/>
    <mergeCell ref="D442:G443"/>
    <mergeCell ref="D445:G446"/>
    <mergeCell ref="H448:K448"/>
    <mergeCell ref="L448:O448"/>
    <mergeCell ref="P448:S448"/>
    <mergeCell ref="T448:W448"/>
    <mergeCell ref="AE448:AG448"/>
    <mergeCell ref="D439:G440"/>
    <mergeCell ref="R439:V439"/>
    <mergeCell ref="W439:AA439"/>
    <mergeCell ref="X448:AA448"/>
    <mergeCell ref="AC448:AD448"/>
    <mergeCell ref="S324:S326"/>
    <mergeCell ref="D378:G380"/>
    <mergeCell ref="K378:K380"/>
    <mergeCell ref="O378:O380"/>
    <mergeCell ref="S378:S380"/>
    <mergeCell ref="S330:S332"/>
    <mergeCell ref="S348:S350"/>
    <mergeCell ref="S333:S335"/>
    <mergeCell ref="L328:O328"/>
    <mergeCell ref="D348:G350"/>
    <mergeCell ref="T324:W326"/>
    <mergeCell ref="W333:W335"/>
    <mergeCell ref="S294:S296"/>
    <mergeCell ref="S315:S317"/>
    <mergeCell ref="P321:S323"/>
    <mergeCell ref="P329:S329"/>
    <mergeCell ref="T329:W329"/>
    <mergeCell ref="W303:W305"/>
    <mergeCell ref="T310:W310"/>
    <mergeCell ref="P328:S328"/>
    <mergeCell ref="S100:S102"/>
    <mergeCell ref="L100:O102"/>
    <mergeCell ref="X103:AA104"/>
    <mergeCell ref="T106:W108"/>
    <mergeCell ref="X106:AA107"/>
    <mergeCell ref="P103:S105"/>
    <mergeCell ref="O103:O105"/>
    <mergeCell ref="W100:W102"/>
    <mergeCell ref="X100:AA101"/>
    <mergeCell ref="G118:G120"/>
    <mergeCell ref="T378:W379"/>
    <mergeCell ref="G381:G383"/>
    <mergeCell ref="H381:K383"/>
    <mergeCell ref="O381:O383"/>
    <mergeCell ref="S381:S383"/>
    <mergeCell ref="T381:W382"/>
    <mergeCell ref="S297:S299"/>
    <mergeCell ref="K300:K302"/>
    <mergeCell ref="S300:S302"/>
    <mergeCell ref="D112:G114"/>
    <mergeCell ref="K112:K114"/>
    <mergeCell ref="G115:G117"/>
    <mergeCell ref="H115:K117"/>
    <mergeCell ref="G106:G108"/>
    <mergeCell ref="K106:K108"/>
    <mergeCell ref="G100:G102"/>
    <mergeCell ref="K100:K102"/>
    <mergeCell ref="G103:G105"/>
    <mergeCell ref="D89:G90"/>
    <mergeCell ref="D94:G96"/>
    <mergeCell ref="K94:K96"/>
    <mergeCell ref="O94:O96"/>
    <mergeCell ref="S94:S96"/>
    <mergeCell ref="G97:G99"/>
    <mergeCell ref="H97:K99"/>
    <mergeCell ref="O97:O99"/>
    <mergeCell ref="S97:S99"/>
    <mergeCell ref="B92:C93"/>
    <mergeCell ref="D92:G92"/>
    <mergeCell ref="H92:K92"/>
    <mergeCell ref="L92:O92"/>
    <mergeCell ref="D93:G93"/>
    <mergeCell ref="H93:K93"/>
    <mergeCell ref="L93:O93"/>
    <mergeCell ref="D83:G84"/>
    <mergeCell ref="S81:W82"/>
    <mergeCell ref="X81:AB82"/>
    <mergeCell ref="R74:AE76"/>
    <mergeCell ref="T261:W262"/>
    <mergeCell ref="G255:G257"/>
    <mergeCell ref="H255:K257"/>
    <mergeCell ref="O255:O257"/>
    <mergeCell ref="S255:S257"/>
    <mergeCell ref="D251:G251"/>
    <mergeCell ref="H251:K251"/>
    <mergeCell ref="L251:O251"/>
    <mergeCell ref="D165:G166"/>
    <mergeCell ref="D188:G190"/>
    <mergeCell ref="K188:K190"/>
    <mergeCell ref="O188:O190"/>
    <mergeCell ref="H220:K220"/>
    <mergeCell ref="L220:O220"/>
    <mergeCell ref="D221:G221"/>
    <mergeCell ref="B250:C251"/>
    <mergeCell ref="Y250:Z250"/>
    <mergeCell ref="AA250:AC250"/>
    <mergeCell ref="B205:C206"/>
    <mergeCell ref="D205:G205"/>
    <mergeCell ref="H205:K205"/>
    <mergeCell ref="D206:G206"/>
    <mergeCell ref="H206:K206"/>
    <mergeCell ref="B220:C221"/>
    <mergeCell ref="D220:G220"/>
    <mergeCell ref="D156:G157"/>
    <mergeCell ref="D159:G160"/>
    <mergeCell ref="D162:G163"/>
    <mergeCell ref="R162:V162"/>
    <mergeCell ref="R163:V163"/>
    <mergeCell ref="R160:AA161"/>
    <mergeCell ref="W162:AA162"/>
    <mergeCell ref="W163:AA163"/>
    <mergeCell ref="R157:V158"/>
    <mergeCell ref="W157:AA158"/>
    <mergeCell ref="D170:G172"/>
    <mergeCell ref="AD376:AF376"/>
    <mergeCell ref="P377:S377"/>
    <mergeCell ref="T377:W377"/>
    <mergeCell ref="T255:W256"/>
    <mergeCell ref="G258:G260"/>
    <mergeCell ref="K258:K260"/>
    <mergeCell ref="L258:O260"/>
    <mergeCell ref="S258:S260"/>
    <mergeCell ref="D274:G275"/>
    <mergeCell ref="B376:C377"/>
    <mergeCell ref="D376:G376"/>
    <mergeCell ref="H376:K376"/>
    <mergeCell ref="L376:O376"/>
    <mergeCell ref="D377:G377"/>
    <mergeCell ref="H377:K377"/>
    <mergeCell ref="L377:O377"/>
    <mergeCell ref="D271:G272"/>
    <mergeCell ref="S281:AB282"/>
    <mergeCell ref="D280:G281"/>
    <mergeCell ref="S279:W279"/>
    <mergeCell ref="X279:AB279"/>
    <mergeCell ref="S280:W280"/>
    <mergeCell ref="X280:AB280"/>
    <mergeCell ref="S188:S190"/>
    <mergeCell ref="O210:O212"/>
    <mergeCell ref="S210:S212"/>
    <mergeCell ref="D207:G209"/>
    <mergeCell ref="K207:K209"/>
    <mergeCell ref="O207:O209"/>
    <mergeCell ref="S207:S209"/>
    <mergeCell ref="B21:Q24"/>
    <mergeCell ref="T213:W214"/>
    <mergeCell ref="T216:W217"/>
    <mergeCell ref="G213:G215"/>
    <mergeCell ref="K213:K215"/>
    <mergeCell ref="L213:O215"/>
    <mergeCell ref="S213:S215"/>
    <mergeCell ref="G210:G212"/>
    <mergeCell ref="H210:K212"/>
    <mergeCell ref="P216:S218"/>
    <mergeCell ref="T220:W220"/>
    <mergeCell ref="Y220:Z220"/>
    <mergeCell ref="AA220:AC220"/>
    <mergeCell ref="H221:K221"/>
    <mergeCell ref="L221:O221"/>
    <mergeCell ref="P221:S221"/>
    <mergeCell ref="T221:W221"/>
    <mergeCell ref="O225:O227"/>
    <mergeCell ref="S225:S227"/>
    <mergeCell ref="D222:G224"/>
    <mergeCell ref="K222:K224"/>
    <mergeCell ref="O222:O224"/>
    <mergeCell ref="S222:S224"/>
    <mergeCell ref="G225:G227"/>
    <mergeCell ref="H225:K227"/>
    <mergeCell ref="P231:S233"/>
    <mergeCell ref="T231:W232"/>
    <mergeCell ref="G228:G230"/>
    <mergeCell ref="K228:K230"/>
    <mergeCell ref="L228:O230"/>
    <mergeCell ref="S228:S230"/>
    <mergeCell ref="T228:W229"/>
    <mergeCell ref="K231:K233"/>
    <mergeCell ref="G231:G233"/>
    <mergeCell ref="O231:O233"/>
    <mergeCell ref="B235:C236"/>
    <mergeCell ref="D235:G235"/>
    <mergeCell ref="H235:K235"/>
    <mergeCell ref="L235:O235"/>
    <mergeCell ref="D236:G236"/>
    <mergeCell ref="H236:K236"/>
    <mergeCell ref="L236:O236"/>
    <mergeCell ref="T492:W493"/>
    <mergeCell ref="G246:G248"/>
    <mergeCell ref="K246:K248"/>
    <mergeCell ref="P246:S248"/>
    <mergeCell ref="T246:W247"/>
    <mergeCell ref="P251:S251"/>
    <mergeCell ref="T251:W251"/>
    <mergeCell ref="D252:G254"/>
    <mergeCell ref="K252:K254"/>
    <mergeCell ref="O252:O254"/>
    <mergeCell ref="G240:G242"/>
    <mergeCell ref="H240:K242"/>
    <mergeCell ref="O240:O242"/>
    <mergeCell ref="G243:G245"/>
    <mergeCell ref="K243:K245"/>
    <mergeCell ref="T250:W250"/>
    <mergeCell ref="X297:AA298"/>
    <mergeCell ref="W300:W302"/>
    <mergeCell ref="S243:S245"/>
    <mergeCell ref="T292:W292"/>
    <mergeCell ref="P293:S293"/>
    <mergeCell ref="P292:S292"/>
    <mergeCell ref="S283:W283"/>
    <mergeCell ref="X300:AA301"/>
    <mergeCell ref="P261:S263"/>
    <mergeCell ref="X333:AA334"/>
    <mergeCell ref="W336:W338"/>
    <mergeCell ref="X336:AA337"/>
    <mergeCell ref="B481:C482"/>
    <mergeCell ref="D481:G481"/>
    <mergeCell ref="H481:K481"/>
    <mergeCell ref="L481:O481"/>
    <mergeCell ref="D482:G482"/>
    <mergeCell ref="H482:K482"/>
    <mergeCell ref="L482:O482"/>
    <mergeCell ref="AH92:AJ92"/>
    <mergeCell ref="X93:AA93"/>
    <mergeCell ref="W94:W96"/>
    <mergeCell ref="X94:AA95"/>
    <mergeCell ref="X92:AA92"/>
    <mergeCell ref="AC92:AD92"/>
    <mergeCell ref="AE92:AG92"/>
    <mergeCell ref="D237:G239"/>
    <mergeCell ref="K237:K239"/>
    <mergeCell ref="AD235:AF235"/>
    <mergeCell ref="T236:W236"/>
    <mergeCell ref="AA235:AC235"/>
    <mergeCell ref="O237:O239"/>
    <mergeCell ref="S237:S239"/>
    <mergeCell ref="P235:S235"/>
    <mergeCell ref="T235:W235"/>
    <mergeCell ref="AD481:AF481"/>
    <mergeCell ref="AA481:AC481"/>
    <mergeCell ref="AD466:AF466"/>
    <mergeCell ref="T467:W467"/>
    <mergeCell ref="AA466:AC466"/>
    <mergeCell ref="Y481:Z481"/>
    <mergeCell ref="T468:W469"/>
    <mergeCell ref="T471:W472"/>
    <mergeCell ref="T474:W475"/>
    <mergeCell ref="T477:W478"/>
    <mergeCell ref="D483:G485"/>
    <mergeCell ref="K483:K485"/>
    <mergeCell ref="O483:O485"/>
    <mergeCell ref="S483:S485"/>
    <mergeCell ref="P482:S482"/>
    <mergeCell ref="T482:W482"/>
    <mergeCell ref="P481:S481"/>
    <mergeCell ref="T489:W490"/>
    <mergeCell ref="T483:W484"/>
    <mergeCell ref="T486:W487"/>
    <mergeCell ref="T481:W481"/>
    <mergeCell ref="G489:G491"/>
    <mergeCell ref="S489:S491"/>
    <mergeCell ref="G486:G488"/>
    <mergeCell ref="H486:K488"/>
    <mergeCell ref="L489:O491"/>
    <mergeCell ref="K489:K491"/>
    <mergeCell ref="O486:O488"/>
    <mergeCell ref="S486:S488"/>
    <mergeCell ref="G492:G494"/>
    <mergeCell ref="K492:K494"/>
    <mergeCell ref="P492:S494"/>
    <mergeCell ref="B496:C497"/>
    <mergeCell ref="D496:G496"/>
    <mergeCell ref="H496:K496"/>
    <mergeCell ref="L496:O496"/>
    <mergeCell ref="AD496:AF496"/>
    <mergeCell ref="D497:G497"/>
    <mergeCell ref="H497:K497"/>
    <mergeCell ref="L497:O497"/>
    <mergeCell ref="P497:S497"/>
    <mergeCell ref="T497:W497"/>
    <mergeCell ref="P496:S496"/>
    <mergeCell ref="T496:W496"/>
    <mergeCell ref="Y496:Z496"/>
    <mergeCell ref="AA496:AC496"/>
    <mergeCell ref="T498:W499"/>
    <mergeCell ref="G501:G503"/>
    <mergeCell ref="H501:K503"/>
    <mergeCell ref="O501:O503"/>
    <mergeCell ref="S501:S503"/>
    <mergeCell ref="T501:W502"/>
    <mergeCell ref="D498:G500"/>
    <mergeCell ref="K498:K500"/>
    <mergeCell ref="O498:O500"/>
    <mergeCell ref="S498:S500"/>
    <mergeCell ref="T504:W505"/>
    <mergeCell ref="G507:G509"/>
    <mergeCell ref="K507:K509"/>
    <mergeCell ref="P507:S509"/>
    <mergeCell ref="T507:W508"/>
    <mergeCell ref="G504:G506"/>
    <mergeCell ref="K504:K506"/>
    <mergeCell ref="L504:O506"/>
    <mergeCell ref="S504:S506"/>
    <mergeCell ref="W39:W41"/>
    <mergeCell ref="X39:AA40"/>
    <mergeCell ref="B37:C38"/>
    <mergeCell ref="D37:G37"/>
    <mergeCell ref="H37:K37"/>
    <mergeCell ref="L37:O37"/>
    <mergeCell ref="D38:G38"/>
    <mergeCell ref="H38:K38"/>
    <mergeCell ref="L38:O38"/>
    <mergeCell ref="AH37:AJ37"/>
    <mergeCell ref="T38:W38"/>
    <mergeCell ref="X38:AA38"/>
    <mergeCell ref="P37:S37"/>
    <mergeCell ref="T37:W37"/>
    <mergeCell ref="X37:AA37"/>
    <mergeCell ref="AC37:AD37"/>
    <mergeCell ref="P38:S38"/>
    <mergeCell ref="AE37:AG37"/>
    <mergeCell ref="W42:W44"/>
    <mergeCell ref="X42:AA43"/>
    <mergeCell ref="D39:G41"/>
    <mergeCell ref="K39:K41"/>
    <mergeCell ref="G42:G44"/>
    <mergeCell ref="H42:K44"/>
    <mergeCell ref="O42:O44"/>
    <mergeCell ref="S42:S44"/>
    <mergeCell ref="O39:O41"/>
    <mergeCell ref="S39:S41"/>
    <mergeCell ref="X45:AA46"/>
    <mergeCell ref="G48:G50"/>
    <mergeCell ref="K48:K50"/>
    <mergeCell ref="O48:O50"/>
    <mergeCell ref="P48:S50"/>
    <mergeCell ref="W48:W50"/>
    <mergeCell ref="X48:AA49"/>
    <mergeCell ref="G45:G47"/>
    <mergeCell ref="K45:K47"/>
    <mergeCell ref="L45:O47"/>
    <mergeCell ref="O51:O53"/>
    <mergeCell ref="S51:S53"/>
    <mergeCell ref="W45:W47"/>
    <mergeCell ref="S45:S47"/>
    <mergeCell ref="T51:W53"/>
    <mergeCell ref="X51:AA52"/>
    <mergeCell ref="B55:C56"/>
    <mergeCell ref="D55:G55"/>
    <mergeCell ref="H55:K55"/>
    <mergeCell ref="L55:O55"/>
    <mergeCell ref="P55:S55"/>
    <mergeCell ref="T55:W55"/>
    <mergeCell ref="X55:AA55"/>
    <mergeCell ref="G51:G53"/>
    <mergeCell ref="K51:K53"/>
    <mergeCell ref="AC55:AD55"/>
    <mergeCell ref="AE55:AG55"/>
    <mergeCell ref="AH55:AJ55"/>
    <mergeCell ref="D56:G56"/>
    <mergeCell ref="H56:K56"/>
    <mergeCell ref="L56:O56"/>
    <mergeCell ref="P56:S56"/>
    <mergeCell ref="T56:W56"/>
    <mergeCell ref="X56:AA56"/>
    <mergeCell ref="D57:G59"/>
    <mergeCell ref="K57:K59"/>
    <mergeCell ref="O57:O59"/>
    <mergeCell ref="S57:S59"/>
    <mergeCell ref="W63:W65"/>
    <mergeCell ref="X63:AA64"/>
    <mergeCell ref="G60:G62"/>
    <mergeCell ref="H60:K62"/>
    <mergeCell ref="O60:O62"/>
    <mergeCell ref="S60:S62"/>
    <mergeCell ref="W57:W59"/>
    <mergeCell ref="X57:AA58"/>
    <mergeCell ref="W60:W62"/>
    <mergeCell ref="X60:AA61"/>
    <mergeCell ref="W66:W68"/>
    <mergeCell ref="X66:AA67"/>
    <mergeCell ref="G63:G65"/>
    <mergeCell ref="K63:K65"/>
    <mergeCell ref="G66:G68"/>
    <mergeCell ref="K66:K68"/>
    <mergeCell ref="O66:O68"/>
    <mergeCell ref="P66:S68"/>
    <mergeCell ref="L63:O65"/>
    <mergeCell ref="S63:S65"/>
    <mergeCell ref="D86:G87"/>
    <mergeCell ref="S86:W86"/>
    <mergeCell ref="S87:W87"/>
    <mergeCell ref="G69:G71"/>
    <mergeCell ref="K69:K71"/>
    <mergeCell ref="O69:O71"/>
    <mergeCell ref="S69:S71"/>
    <mergeCell ref="D74:G75"/>
    <mergeCell ref="D77:G78"/>
    <mergeCell ref="D80:G81"/>
    <mergeCell ref="T69:W71"/>
    <mergeCell ref="X69:AA70"/>
    <mergeCell ref="W103:W105"/>
    <mergeCell ref="K103:K105"/>
    <mergeCell ref="W97:W99"/>
    <mergeCell ref="X97:AA98"/>
    <mergeCell ref="S83:W83"/>
    <mergeCell ref="X83:AB83"/>
    <mergeCell ref="P92:S92"/>
    <mergeCell ref="T92:W92"/>
    <mergeCell ref="D153:G154"/>
    <mergeCell ref="S84:AB85"/>
    <mergeCell ref="O106:O108"/>
    <mergeCell ref="S106:S108"/>
    <mergeCell ref="X86:AB86"/>
    <mergeCell ref="X87:AB87"/>
    <mergeCell ref="P93:S93"/>
    <mergeCell ref="T93:W93"/>
    <mergeCell ref="B147:AD149"/>
    <mergeCell ref="D150:G151"/>
    <mergeCell ref="X110:AA110"/>
    <mergeCell ref="AC110:AD110"/>
    <mergeCell ref="B110:C111"/>
    <mergeCell ref="D110:G110"/>
    <mergeCell ref="H110:K110"/>
    <mergeCell ref="L110:O110"/>
    <mergeCell ref="AE110:AG110"/>
    <mergeCell ref="AH110:AJ110"/>
    <mergeCell ref="D111:G111"/>
    <mergeCell ref="H111:K111"/>
    <mergeCell ref="L111:O111"/>
    <mergeCell ref="P111:S111"/>
    <mergeCell ref="T111:W111"/>
    <mergeCell ref="X111:AA111"/>
    <mergeCell ref="P110:S110"/>
    <mergeCell ref="T110:W110"/>
    <mergeCell ref="O112:O114"/>
    <mergeCell ref="S112:S114"/>
    <mergeCell ref="W112:W114"/>
    <mergeCell ref="X112:AA113"/>
    <mergeCell ref="O115:O117"/>
    <mergeCell ref="S115:S117"/>
    <mergeCell ref="W115:W117"/>
    <mergeCell ref="X115:AA116"/>
    <mergeCell ref="G121:G123"/>
    <mergeCell ref="K121:K123"/>
    <mergeCell ref="O121:O123"/>
    <mergeCell ref="P121:S123"/>
    <mergeCell ref="K124:K126"/>
    <mergeCell ref="O124:O126"/>
    <mergeCell ref="S124:S126"/>
    <mergeCell ref="X118:AA119"/>
    <mergeCell ref="W121:W123"/>
    <mergeCell ref="X121:AA122"/>
    <mergeCell ref="K118:K120"/>
    <mergeCell ref="L118:O120"/>
    <mergeCell ref="S118:S120"/>
    <mergeCell ref="W118:W120"/>
    <mergeCell ref="T124:W126"/>
    <mergeCell ref="X124:AA125"/>
    <mergeCell ref="B128:C129"/>
    <mergeCell ref="D128:G128"/>
    <mergeCell ref="H128:K128"/>
    <mergeCell ref="L128:O128"/>
    <mergeCell ref="P128:S128"/>
    <mergeCell ref="T128:W128"/>
    <mergeCell ref="X128:AA128"/>
    <mergeCell ref="G124:G126"/>
    <mergeCell ref="AH128:AJ128"/>
    <mergeCell ref="D129:G129"/>
    <mergeCell ref="H129:K129"/>
    <mergeCell ref="L129:O129"/>
    <mergeCell ref="P129:S129"/>
    <mergeCell ref="T129:W129"/>
    <mergeCell ref="X129:AA129"/>
    <mergeCell ref="AC128:AD128"/>
    <mergeCell ref="AE128:AG128"/>
    <mergeCell ref="W130:W132"/>
    <mergeCell ref="X130:AA131"/>
    <mergeCell ref="W133:W135"/>
    <mergeCell ref="X133:AA134"/>
    <mergeCell ref="D130:G132"/>
    <mergeCell ref="K130:K132"/>
    <mergeCell ref="G133:G135"/>
    <mergeCell ref="H133:K135"/>
    <mergeCell ref="O133:O135"/>
    <mergeCell ref="S133:S135"/>
    <mergeCell ref="O130:O132"/>
    <mergeCell ref="S130:S132"/>
    <mergeCell ref="X136:AA137"/>
    <mergeCell ref="G139:G141"/>
    <mergeCell ref="K139:K141"/>
    <mergeCell ref="O139:O141"/>
    <mergeCell ref="P139:S141"/>
    <mergeCell ref="W139:W141"/>
    <mergeCell ref="X139:AA140"/>
    <mergeCell ref="G136:G138"/>
    <mergeCell ref="K136:K138"/>
    <mergeCell ref="L136:O138"/>
    <mergeCell ref="K142:K144"/>
    <mergeCell ref="O142:O144"/>
    <mergeCell ref="S142:S144"/>
    <mergeCell ref="W136:W138"/>
    <mergeCell ref="S136:S138"/>
    <mergeCell ref="T142:W144"/>
    <mergeCell ref="X142:AA143"/>
    <mergeCell ref="B168:C169"/>
    <mergeCell ref="D168:G168"/>
    <mergeCell ref="H168:K168"/>
    <mergeCell ref="L168:O168"/>
    <mergeCell ref="P168:S168"/>
    <mergeCell ref="T168:W168"/>
    <mergeCell ref="X168:AA168"/>
    <mergeCell ref="G142:G144"/>
    <mergeCell ref="D169:G169"/>
    <mergeCell ref="H169:K169"/>
    <mergeCell ref="L169:O169"/>
    <mergeCell ref="P169:S169"/>
    <mergeCell ref="W170:W172"/>
    <mergeCell ref="AC168:AD168"/>
    <mergeCell ref="AE168:AG168"/>
    <mergeCell ref="AH168:AJ168"/>
    <mergeCell ref="T169:W169"/>
    <mergeCell ref="X169:AA169"/>
    <mergeCell ref="X170:AA171"/>
    <mergeCell ref="G173:G175"/>
    <mergeCell ref="H173:K175"/>
    <mergeCell ref="O173:O175"/>
    <mergeCell ref="S173:S175"/>
    <mergeCell ref="W173:W175"/>
    <mergeCell ref="X173:AA174"/>
    <mergeCell ref="K170:K172"/>
    <mergeCell ref="O170:O172"/>
    <mergeCell ref="S170:S172"/>
    <mergeCell ref="X176:AA177"/>
    <mergeCell ref="G179:G181"/>
    <mergeCell ref="K179:K181"/>
    <mergeCell ref="O179:O181"/>
    <mergeCell ref="P179:S181"/>
    <mergeCell ref="W179:W181"/>
    <mergeCell ref="X179:AA180"/>
    <mergeCell ref="G176:G178"/>
    <mergeCell ref="K176:K178"/>
    <mergeCell ref="L176:O178"/>
    <mergeCell ref="O182:O184"/>
    <mergeCell ref="S182:S184"/>
    <mergeCell ref="W176:W178"/>
    <mergeCell ref="S176:S178"/>
    <mergeCell ref="T182:W184"/>
    <mergeCell ref="X182:AA183"/>
    <mergeCell ref="B186:C187"/>
    <mergeCell ref="D186:G186"/>
    <mergeCell ref="H186:K186"/>
    <mergeCell ref="L186:O186"/>
    <mergeCell ref="P186:S186"/>
    <mergeCell ref="T186:W186"/>
    <mergeCell ref="X186:AA186"/>
    <mergeCell ref="G182:G184"/>
    <mergeCell ref="K182:K184"/>
    <mergeCell ref="AC186:AD186"/>
    <mergeCell ref="AE186:AG186"/>
    <mergeCell ref="AH186:AJ186"/>
    <mergeCell ref="D187:G187"/>
    <mergeCell ref="H187:K187"/>
    <mergeCell ref="L187:O187"/>
    <mergeCell ref="P187:S187"/>
    <mergeCell ref="T187:W187"/>
    <mergeCell ref="X187:AA187"/>
    <mergeCell ref="W194:W196"/>
    <mergeCell ref="X194:AA195"/>
    <mergeCell ref="G191:G193"/>
    <mergeCell ref="H191:K193"/>
    <mergeCell ref="O191:O193"/>
    <mergeCell ref="S191:S193"/>
    <mergeCell ref="W188:W190"/>
    <mergeCell ref="X188:AA189"/>
    <mergeCell ref="W191:W193"/>
    <mergeCell ref="X191:AA192"/>
    <mergeCell ref="W197:W199"/>
    <mergeCell ref="X197:AA198"/>
    <mergeCell ref="G194:G196"/>
    <mergeCell ref="K194:K196"/>
    <mergeCell ref="G197:G199"/>
    <mergeCell ref="K197:K199"/>
    <mergeCell ref="O197:O199"/>
    <mergeCell ref="P197:S199"/>
    <mergeCell ref="L194:O196"/>
    <mergeCell ref="S194:S196"/>
    <mergeCell ref="T222:W223"/>
    <mergeCell ref="G200:G202"/>
    <mergeCell ref="K200:K202"/>
    <mergeCell ref="O200:O202"/>
    <mergeCell ref="S200:S202"/>
    <mergeCell ref="G216:G218"/>
    <mergeCell ref="K216:K218"/>
    <mergeCell ref="T207:W208"/>
    <mergeCell ref="T200:W202"/>
    <mergeCell ref="P220:S220"/>
    <mergeCell ref="D268:G269"/>
    <mergeCell ref="P250:S250"/>
    <mergeCell ref="T243:W244"/>
    <mergeCell ref="T237:W238"/>
    <mergeCell ref="T240:W241"/>
    <mergeCell ref="S252:S254"/>
    <mergeCell ref="T252:W253"/>
    <mergeCell ref="D250:G250"/>
    <mergeCell ref="H250:K250"/>
    <mergeCell ref="L250:O250"/>
    <mergeCell ref="X200:AA201"/>
    <mergeCell ref="T210:W211"/>
    <mergeCell ref="AA406:AC406"/>
    <mergeCell ref="P236:S236"/>
    <mergeCell ref="Y235:Z235"/>
    <mergeCell ref="S240:S242"/>
    <mergeCell ref="P376:S376"/>
    <mergeCell ref="X292:AA292"/>
    <mergeCell ref="AC292:AD292"/>
    <mergeCell ref="W297:W299"/>
    <mergeCell ref="D408:G410"/>
    <mergeCell ref="K408:K410"/>
    <mergeCell ref="O408:O410"/>
    <mergeCell ref="S408:S410"/>
    <mergeCell ref="G417:G419"/>
    <mergeCell ref="K417:K419"/>
    <mergeCell ref="P417:S419"/>
    <mergeCell ref="T417:W418"/>
    <mergeCell ref="G414:G416"/>
    <mergeCell ref="K414:K416"/>
    <mergeCell ref="L414:O416"/>
    <mergeCell ref="S414:S416"/>
    <mergeCell ref="AE292:AG292"/>
    <mergeCell ref="AH292:AJ292"/>
    <mergeCell ref="X293:AA293"/>
    <mergeCell ref="W294:W296"/>
    <mergeCell ref="X294:AA295"/>
    <mergeCell ref="T293:W293"/>
    <mergeCell ref="X303:AA304"/>
    <mergeCell ref="K306:K308"/>
    <mergeCell ref="O306:O308"/>
    <mergeCell ref="S306:S308"/>
    <mergeCell ref="T306:W308"/>
    <mergeCell ref="X306:AA307"/>
    <mergeCell ref="P303:S305"/>
    <mergeCell ref="X310:AA310"/>
    <mergeCell ref="AC310:AD310"/>
    <mergeCell ref="AE310:AG310"/>
    <mergeCell ref="AH310:AJ310"/>
    <mergeCell ref="X311:AA311"/>
    <mergeCell ref="W312:W314"/>
    <mergeCell ref="X312:AA313"/>
    <mergeCell ref="T311:W311"/>
    <mergeCell ref="X315:AA316"/>
    <mergeCell ref="W318:W320"/>
    <mergeCell ref="X318:AA319"/>
    <mergeCell ref="W321:W323"/>
    <mergeCell ref="X321:AA322"/>
    <mergeCell ref="W315:W317"/>
    <mergeCell ref="X324:AA325"/>
    <mergeCell ref="X328:AA328"/>
    <mergeCell ref="AC328:AD328"/>
    <mergeCell ref="AE328:AG328"/>
    <mergeCell ref="AH328:AJ328"/>
    <mergeCell ref="X329:AA329"/>
    <mergeCell ref="W330:W332"/>
    <mergeCell ref="X330:AA331"/>
    <mergeCell ref="T328:W328"/>
    <mergeCell ref="W339:W341"/>
    <mergeCell ref="X339:AA340"/>
    <mergeCell ref="G342:G344"/>
    <mergeCell ref="K342:K344"/>
    <mergeCell ref="O342:O344"/>
    <mergeCell ref="S342:S344"/>
    <mergeCell ref="T342:W344"/>
    <mergeCell ref="X342:AA343"/>
    <mergeCell ref="G339:G341"/>
    <mergeCell ref="K456:K458"/>
    <mergeCell ref="R437:AA438"/>
    <mergeCell ref="R435:U435"/>
    <mergeCell ref="V435:AA435"/>
    <mergeCell ref="R436:U436"/>
    <mergeCell ref="L449:O449"/>
    <mergeCell ref="P449:S449"/>
    <mergeCell ref="L456:O458"/>
    <mergeCell ref="S456:S458"/>
    <mergeCell ref="H453:K455"/>
    <mergeCell ref="G459:G461"/>
    <mergeCell ref="K459:K461"/>
    <mergeCell ref="O459:O461"/>
    <mergeCell ref="P459:S461"/>
    <mergeCell ref="O462:O464"/>
    <mergeCell ref="S462:S464"/>
    <mergeCell ref="T462:W464"/>
    <mergeCell ref="X462:AA463"/>
    <mergeCell ref="X453:AA454"/>
    <mergeCell ref="W456:W458"/>
    <mergeCell ref="X456:AA457"/>
    <mergeCell ref="W459:W461"/>
    <mergeCell ref="X459:AA460"/>
  </mergeCells>
  <printOptions horizontalCentered="1" verticalCentered="1"/>
  <pageMargins left="0.3937007874015748" right="0" top="0" bottom="0" header="0.5118110236220472" footer="0.5118110236220472"/>
  <pageSetup horizontalDpi="600" verticalDpi="600" orientation="portrait" paperSize="9" scale="110" r:id="rId2"/>
  <rowBreaks count="10" manualBreakCount="10">
    <brk id="20" max="35" man="1"/>
    <brk id="72" max="36" man="1"/>
    <brk id="144" max="36" man="1"/>
    <brk id="203" max="36" man="1"/>
    <brk id="263" max="36" man="1"/>
    <brk id="308" max="36" man="1"/>
    <brk id="359" max="36" man="1"/>
    <brk id="419" max="36" man="1"/>
    <brk id="464" max="36" man="1"/>
    <brk id="513" max="3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Owner</cp:lastModifiedBy>
  <cp:lastPrinted>2012-07-23T14:27:04Z</cp:lastPrinted>
  <dcterms:created xsi:type="dcterms:W3CDTF">2007-07-21T05:42:24Z</dcterms:created>
  <dcterms:modified xsi:type="dcterms:W3CDTF">2012-07-27T16:20:31Z</dcterms:modified>
  <cp:category/>
  <cp:version/>
  <cp:contentType/>
  <cp:contentStatus/>
</cp:coreProperties>
</file>